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1"/>
  </bookViews>
  <sheets>
    <sheet name="Лист1" sheetId="1" r:id="rId1"/>
    <sheet name="ЖКХ" sheetId="2" r:id="rId2"/>
    <sheet name="Социалка" sheetId="3" r:id="rId3"/>
  </sheets>
  <definedNames>
    <definedName name="OLE_LINK1" localSheetId="1">'ЖКХ'!#REF!</definedName>
    <definedName name="OLE_LINK13" localSheetId="1">'ЖКХ'!#REF!</definedName>
    <definedName name="OLE_LINK25" localSheetId="1">'ЖКХ'!#REF!</definedName>
    <definedName name="OLE_LINK27" localSheetId="1">'ЖКХ'!#REF!</definedName>
    <definedName name="OLE_LINK33" localSheetId="1">'ЖКХ'!#REF!</definedName>
    <definedName name="OLE_LINK37" localSheetId="1">'ЖКХ'!#REF!</definedName>
    <definedName name="OLE_LINK39" localSheetId="1">'ЖКХ'!#REF!</definedName>
    <definedName name="OLE_LINK41" localSheetId="1">'ЖКХ'!$D$31</definedName>
    <definedName name="OLE_LINK43" localSheetId="1">'ЖКХ'!#REF!</definedName>
    <definedName name="OLE_LINK5" localSheetId="1">'ЖКХ'!$C$17</definedName>
    <definedName name="OLE_LINK58" localSheetId="1">'ЖКХ'!#REF!</definedName>
    <definedName name="OLE_LINK7" localSheetId="1">'ЖКХ'!#REF!</definedName>
    <definedName name="OLE_LINK9" localSheetId="1">'ЖКХ'!$D$16</definedName>
    <definedName name="_xlnm.Print_Area" localSheetId="1">'ЖКХ'!$A$1:$M$531</definedName>
    <definedName name="_xlnm.Print_Area" localSheetId="0">'Лист1'!$A$1:$M$16</definedName>
    <definedName name="_xlnm.Print_Area" localSheetId="2">'Социалка'!$A$1:$N$21</definedName>
  </definedNames>
  <calcPr fullCalcOnLoad="1"/>
</workbook>
</file>

<file path=xl/sharedStrings.xml><?xml version="1.0" encoding="utf-8"?>
<sst xmlns="http://schemas.openxmlformats.org/spreadsheetml/2006/main" count="1562" uniqueCount="421">
  <si>
    <t>Капитальный ремонт и установка приборов учета отопления, ГВС, ХВС на ЦТП-2</t>
  </si>
  <si>
    <t>Ду50-40м, кран шаровый Ду50мм-4шт</t>
  </si>
  <si>
    <t>Приобретение, установка и объвязка пластинчатого теплообменника ГВС (монблок) взамен кожухотрубного ВВП.</t>
  </si>
  <si>
    <t>Капитальный ремонт трубопровода ГВС от ТК-М до ж.д.32</t>
  </si>
  <si>
    <t>Разборка, промывка и гидравлические испытания ВВП ГВС</t>
  </si>
  <si>
    <t>Ремонт кровли</t>
  </si>
  <si>
    <t>Работы, финансируемые за счет средств местного бюджета</t>
  </si>
  <si>
    <t>II. МЕРОПРИЯТИЯ ПО ЖИЛИЩНОМУ ФОНДУ</t>
  </si>
  <si>
    <t>Из них за счет средств местного бюджета:</t>
  </si>
  <si>
    <t xml:space="preserve"> средств предприятий:</t>
  </si>
  <si>
    <t>Наименование бюджетного учреждения</t>
  </si>
  <si>
    <t xml:space="preserve"> Распределение  средств субсидии на иные цели (проведение ремонтных работ)  муниципальным  учреждениям </t>
  </si>
  <si>
    <t>ВСЕГО ПО МЕРОПРИЯТИЯМ ПО БЮДЖЕТНЫМ УЧРЕЖДЕНИЯМ ГОРОДСКОГО ОКРУГА КОТЕЛЬНИКИ</t>
  </si>
  <si>
    <t>ВСЕГО по работам, финансируемым за счет средств местного бюджета</t>
  </si>
  <si>
    <t>ВСЕГО ПО ИНЖЕНЕРНЫМ СИСТЕМАМ ГОРОДСКОГО ОКРУГА КОТЕЛЬНИКИ</t>
  </si>
  <si>
    <t xml:space="preserve">ИТОГО ПО КОМПЛЕКСНОМУ ПЛАНУ: </t>
  </si>
  <si>
    <t>4. Герметизация межпанельных швов и ремонт рулонного покрытия лоджий</t>
  </si>
  <si>
    <t>МИКРОРАЙОН "СИЛИКАТ"</t>
  </si>
  <si>
    <t>МИКРОРАЙОН "БЕЛАЯ ДАЧА"</t>
  </si>
  <si>
    <t>О О О  " У К  " К О Т Е Л Ь Н И К И "</t>
  </si>
  <si>
    <t>МИКРОРАЙОН "КОВРОВЫЙ"</t>
  </si>
  <si>
    <t>1. Ремонт подъездов</t>
  </si>
  <si>
    <t>2. Ремонт отмосток, цоколей, козырьков</t>
  </si>
  <si>
    <t>№ п/п</t>
  </si>
  <si>
    <t>Количество</t>
  </si>
  <si>
    <t>Стоимость (тыс. рублей)</t>
  </si>
  <si>
    <t>Сроки исполнения</t>
  </si>
  <si>
    <t>Отметка о выполнении работ и оценка качества</t>
  </si>
  <si>
    <t>май</t>
  </si>
  <si>
    <t>июнь</t>
  </si>
  <si>
    <t>июль</t>
  </si>
  <si>
    <t>август</t>
  </si>
  <si>
    <t>сентябрь</t>
  </si>
  <si>
    <t>октябрь</t>
  </si>
  <si>
    <t>Наименование мероприятий, работ</t>
  </si>
  <si>
    <t>х</t>
  </si>
  <si>
    <t>Ед. измерения</t>
  </si>
  <si>
    <t>Цена за единицу</t>
  </si>
  <si>
    <t>I. Организационные мероприятия</t>
  </si>
  <si>
    <t>Организация и проведение совещаний по подготовке к осенне-зимнему периоду с жилищно-коммунальными предприятиями города</t>
  </si>
  <si>
    <t>Составление комплексного плана подготовки к к осенне-зимнему периоду</t>
  </si>
  <si>
    <t>Проведение весеннего месячника</t>
  </si>
  <si>
    <t xml:space="preserve">Комплексный план мероприятий по подготовке объектов жилищно-коммунального, энергетического хозяйства </t>
  </si>
  <si>
    <t>Проведение гидравлических испытаний трубопроводов тепловых сетей</t>
  </si>
  <si>
    <t>Оформление паспортов готовности многоквартирных домов к эксплуатации в зимних условиях</t>
  </si>
  <si>
    <t>3. Ремонт кровель</t>
  </si>
  <si>
    <t>Подъезд</t>
  </si>
  <si>
    <t>кв. м.</t>
  </si>
  <si>
    <t>Герметизация межпанельных швов д. № 10</t>
  </si>
  <si>
    <t>п/м</t>
  </si>
  <si>
    <t>шт</t>
  </si>
  <si>
    <t>Ремонт внутренних помещений подъезда д. № 26, п. № 3</t>
  </si>
  <si>
    <t>Герметизация межпанельных швов д. № 26</t>
  </si>
  <si>
    <t>Герметизация межпанельных швов д. № 28</t>
  </si>
  <si>
    <t>Герметизация межпанельных швов д. № 3</t>
  </si>
  <si>
    <t>Герметизация межпанельных швов д. № 27</t>
  </si>
  <si>
    <t>Итого по мкр. Силикат в 2013г.</t>
  </si>
  <si>
    <t>МИКРОРАЙОН "ЮЖНЫЙ"</t>
  </si>
  <si>
    <t>Итого по мкр. Южный в 2013г.</t>
  </si>
  <si>
    <t>ВСЕГО по Общестроительным работам ООО "УК "Котельники"</t>
  </si>
  <si>
    <t>О О О  " ЭК "  СОЛИД  "</t>
  </si>
  <si>
    <t>дом</t>
  </si>
  <si>
    <t>ВСЕГО по Общестроительным работам ООО "ЭК "Солид"</t>
  </si>
  <si>
    <t>ООО  "Союзстройсервис"</t>
  </si>
  <si>
    <t>Благоустройство придомовой территории</t>
  </si>
  <si>
    <t>ВСЕГО по Общестроительным работам ООО "Союзстройсервис"</t>
  </si>
  <si>
    <t>ООО  "УК" Успех"</t>
  </si>
  <si>
    <t>ВСЕГО по Общестроительным работам ООО "УК Успех"</t>
  </si>
  <si>
    <t>ТСЖ "Парковый"</t>
  </si>
  <si>
    <t>Окраска стн в сестах общего пользования</t>
  </si>
  <si>
    <t>Ремонт цоколя</t>
  </si>
  <si>
    <t>Ремонт кровли здания (тех/этажа)</t>
  </si>
  <si>
    <t>Ремонт кровли козырьков входных групп</t>
  </si>
  <si>
    <t>4. Ремонт чердачных помещений</t>
  </si>
  <si>
    <t>Ремонт дверей на тех\этажах</t>
  </si>
  <si>
    <t>5. Ремонт фасадов</t>
  </si>
  <si>
    <t>Ремонт дверей переходных балконов</t>
  </si>
  <si>
    <t>Изоляция трубопроводов, вентиляционных коробов и камер</t>
  </si>
  <si>
    <t>6. Ремонт подвальных помещений</t>
  </si>
  <si>
    <t>Восстановление теплоизоляции трубопроводов</t>
  </si>
  <si>
    <t>Покраска решеток дренажных колодцев подвального помещения</t>
  </si>
  <si>
    <t>ВСЕГО по Общестроительным работам ТСЖ "Парковый"</t>
  </si>
  <si>
    <t>ООО "УК ЖК Парковый"</t>
  </si>
  <si>
    <t xml:space="preserve">Восстановление окрасочного слоя металлических входных дверей </t>
  </si>
  <si>
    <t>Остекление внутренних дверей</t>
  </si>
  <si>
    <t xml:space="preserve">Восстановление напольного покрытия в местах общего пользования </t>
  </si>
  <si>
    <t>2. Ремонт кровель</t>
  </si>
  <si>
    <t xml:space="preserve">Восстановление герметизации рулонной кровли, примыкания </t>
  </si>
  <si>
    <t>м</t>
  </si>
  <si>
    <t>куб.м.</t>
  </si>
  <si>
    <t xml:space="preserve">Восстановление окрасочного и штукатурно - бетонного слоя цоколя, входов </t>
  </si>
  <si>
    <t>3-й Покровский проезд д. № 2</t>
  </si>
  <si>
    <t>Косметический ремонт стен</t>
  </si>
  <si>
    <t xml:space="preserve">Герметизация наружных швов ограждающих конструкций  </t>
  </si>
  <si>
    <t xml:space="preserve">Восстановление растительного слоя газонов, цветников </t>
  </si>
  <si>
    <t xml:space="preserve">Цветы </t>
  </si>
  <si>
    <t>Песок</t>
  </si>
  <si>
    <t>Установка на тротуарах отбойных столбиков</t>
  </si>
  <si>
    <t>3-й Покровский проезд д. № 4</t>
  </si>
  <si>
    <t xml:space="preserve">Восстановление дверных коробок наружных дверей </t>
  </si>
  <si>
    <t>4. Благоустройство придомовых территорий</t>
  </si>
  <si>
    <t>3. Благоустройство придомовых территорий</t>
  </si>
  <si>
    <t>3-й Покровский проезд д. № 7</t>
  </si>
  <si>
    <t>Восстановление напольного покрытия в месках общего пользования</t>
  </si>
  <si>
    <t>Окраска внутренних дверей</t>
  </si>
  <si>
    <t>ул. Кузьминская д. 7</t>
  </si>
  <si>
    <t>ул. Строителей д. 4</t>
  </si>
  <si>
    <t>ВСЕГО по Общестроительным работам ООО "УК ЖК Парковый"</t>
  </si>
  <si>
    <t>ТСЖ "Солнечный берег"</t>
  </si>
  <si>
    <t>Ремонт и частичная замена участков рулонных кровель</t>
  </si>
  <si>
    <t>3. Ремонт отмосток, цоколей, козырьков</t>
  </si>
  <si>
    <t>Восстановление гидроизоляции фундамента и восстановление отмостки здания</t>
  </si>
  <si>
    <t xml:space="preserve">Замена и укрепление листов карнизов крыши </t>
  </si>
  <si>
    <t>Заделка и расшивка швов, трещин, восстановление облицовки фундаментов стен</t>
  </si>
  <si>
    <t>Разбивка цветников в весенне-летний период</t>
  </si>
  <si>
    <t>ВСЕГО по Общестроительным работам ТСЖ "Солнечный берег"</t>
  </si>
  <si>
    <t>ООО "СтройСоюзСервис"</t>
  </si>
  <si>
    <t>Утепление входных тамбуров (подъездов) лестничных площадок, дверей пожарных проходов чердачных, подвальных и других помещений общедомового пользования</t>
  </si>
  <si>
    <t>Ремонт дверей (установк замков) в помещениях общего пользования</t>
  </si>
  <si>
    <t>Ремонт окон (вставка стекол)</t>
  </si>
  <si>
    <t>Ремонт доводчиков</t>
  </si>
  <si>
    <t>ВСЕГО по Общестроительным работам ООО "СтройСоюзСервис"</t>
  </si>
  <si>
    <t>Восстановление просевшей отмостки</t>
  </si>
  <si>
    <t>Укрепление водосточных труб, колен, воронок и решеток колодцев ливневой канализации</t>
  </si>
  <si>
    <t>прибор</t>
  </si>
  <si>
    <t>ВСЕГО по общестроительным работам за счет средств местного бюджета</t>
  </si>
  <si>
    <t xml:space="preserve">ВСЕГО ПО РАЗДЕЛУ ОБЩЕСТРОИТЕЛЬНЫЕ РАБОТЫ:        </t>
  </si>
  <si>
    <t>Содержание муниципального жилищного фонда</t>
  </si>
  <si>
    <t>РЕМОНТ ВНУТРИДОМОВЫХ ИНЖЕНЕРНЫХ СИСТЕМ</t>
  </si>
  <si>
    <t>а)Ремонт внутридомовых инженерных систем отопления, горячего и холожного водоснабжения, водоотведения</t>
  </si>
  <si>
    <t>ВСЕГО по ремонту внутридомовых инженерных систем отопления, горячего и холодного водоснабжения, водоотведения ООО "УК "Котельники"</t>
  </si>
  <si>
    <t>Ревизия и замена запорной арматуры</t>
  </si>
  <si>
    <t>Промывка трубопроводов и фильтров внутридомовых систем</t>
  </si>
  <si>
    <t>Гидравлические испытания внутридомовых сетей</t>
  </si>
  <si>
    <t>Утепление внутридомовых сетей</t>
  </si>
  <si>
    <t>Регламентные работы на ЦТП (промывка теплообменников, ревизия и замена регулировочной и запорной арматуры, гидравлические испытания, регулировка автоматики)</t>
  </si>
  <si>
    <t>камера</t>
  </si>
  <si>
    <t>Ревизия канализационных стояков и вентиляционных каналов</t>
  </si>
  <si>
    <t>ВСЕГО по ремонту внутридомовых инженерных систем отопления, горячего и холодного водоснабжения, водоотведения ООО "ЭК Солид"</t>
  </si>
  <si>
    <t>О О О  " СоюзСтройСервис  "</t>
  </si>
  <si>
    <t>ВСЕГО по ремонту внутридомовых инженерных систем отопления, горячего и холодного водоснабжения, водоотведения ООО "СоюзСтройСервис"</t>
  </si>
  <si>
    <t>О О О  " УК Успех "</t>
  </si>
  <si>
    <t>Ревизия гос. поверка контрольно - измерительных приборов</t>
  </si>
  <si>
    <t>ВСЕГО по ремонту внутридомовых инженерных систем отопления, горячего и холодного водоснабжения, водоотведения ООО "УК Успех"</t>
  </si>
  <si>
    <t>Опрессовка радиаторов, трубопроводов, запорной арматуры центрального отопления</t>
  </si>
  <si>
    <t>Покраска радиаторов в мусорокамерах</t>
  </si>
  <si>
    <t>Окраска запорной задвижки на входной группе на дом</t>
  </si>
  <si>
    <t>Ремонт и замена запорной арматуры горячего водоснабжения</t>
  </si>
  <si>
    <t>Ремонт и замена запорной арматуры водоснабжения</t>
  </si>
  <si>
    <t>Ремонт т изоляция труб</t>
  </si>
  <si>
    <t>Промывка колодцев и системы канализации</t>
  </si>
  <si>
    <t>ВСЕГО по ремонту внутридомовых инженерных систем отопления, горячего и холодного водоснабжения, водоотведения ТСЖ "Парковый"</t>
  </si>
  <si>
    <t>Испытание системы отопления жилог дома на давление 10 кг/см2 после окончания отопительного сезона с определением мест утечек</t>
  </si>
  <si>
    <t>Гидропневматическая промывка системы отопления жилого дома с помощью воздушного компрессора</t>
  </si>
  <si>
    <t xml:space="preserve">Ревизия запорной арматуры ГВС с частичной её заменой, набивкой сальников, окраской в жилом доме </t>
  </si>
  <si>
    <t xml:space="preserve">Ревизия запорной арматуры отопления с частичной её заменой, набивкой сальников, окраской в жилом доме </t>
  </si>
  <si>
    <t>Опрессовка системы отопления жилого дома на рабочее давление 10 кг/см2 со сдачей 2-му району Т.С.</t>
  </si>
  <si>
    <t>Отопление и горячее водоснабжение</t>
  </si>
  <si>
    <t>Холодное водоснабжение</t>
  </si>
  <si>
    <t>Гидропневматическая промывка системы холодного водоснабжения</t>
  </si>
  <si>
    <t>Ревизия запорной арматуры холодного водоснабжения</t>
  </si>
  <si>
    <t>Канализация</t>
  </si>
  <si>
    <t>Ревизия трубопроводов в подвале дома</t>
  </si>
  <si>
    <t>Подготова ИТП к отопительному сезону (чистка пластин теплообменников) наладщка системы автоматизации</t>
  </si>
  <si>
    <t>ул. Кузьминская д. № 7</t>
  </si>
  <si>
    <t>ул. Строителей д. № 4</t>
  </si>
  <si>
    <t>ВСЕГО по ремонту внутридомовых инженерных систем отопления, горячего и холодного водоснабжения, водоотведения ООО "УК ЖК Парковый"</t>
  </si>
  <si>
    <t>Ремонт и замена почтовых ящиков</t>
  </si>
  <si>
    <t>Замена и ремонт половой плитки на этажах</t>
  </si>
  <si>
    <t>Ремонт балконов и лоджий на техэтаже</t>
  </si>
  <si>
    <t>Ремонт и замена отдельных участков трубопроводов канализации</t>
  </si>
  <si>
    <t>Промывка и прессовка системы отопления дома</t>
  </si>
  <si>
    <t>ВСЕГО по ремонту внутридомовых инженерных систем отопления, горячего и холодного водоснабжения, водоотведения  ТСЖ "Солнечный Берег"</t>
  </si>
  <si>
    <t>Гидравлические испытания и промывка трубопроводов системы центрального отопления</t>
  </si>
  <si>
    <t>Ревизия регулировка и ремонт запорной и регулировочной арматуры и приборов учета</t>
  </si>
  <si>
    <t>Консервация поливочных систем, проверка и ремонт продухов в цоколях зданий</t>
  </si>
  <si>
    <t>Оформление актов готовности системы тепло-потребления с указанием проведенных подготовительных работ и испытаний</t>
  </si>
  <si>
    <t>Проведение технического осмотра и подготовка к осенне-зимней эксплуатации приточно-вытяжной вентиляции и дымоудаления</t>
  </si>
  <si>
    <t>ВСЕГО по ремонту внутридомовых инженерных систем отопления, горячего и холодного водоснабжения, водоотведения  ООО "СтройСоюзСервис"</t>
  </si>
  <si>
    <t>б)Ремонт внутридомовых систем энергоснабжения</t>
  </si>
  <si>
    <t>Замена лампочек в местах общего пользования</t>
  </si>
  <si>
    <t>Электроснабжение и электротехническое устройства мест общего пользования</t>
  </si>
  <si>
    <t>Замена светильников в МОП</t>
  </si>
  <si>
    <t>Итого ремонту внутридомовых систем энергоснабжения ООО "УК Котельники" в 2013г.</t>
  </si>
  <si>
    <t>Итого ремонту внутридомовых систем энергоснабжения ТСЖ "УК Парковый" в 2013г.</t>
  </si>
  <si>
    <t>Проведение ППР в электрощитовых</t>
  </si>
  <si>
    <t>Ревизия этажных электрощитков</t>
  </si>
  <si>
    <t>Замена светильников с лампами накаливания на светильники с энергосберегающими лампами</t>
  </si>
  <si>
    <t>Итого ремонту внутридомовых систем энергоснабжения ООО "УК ЖК Парковый" в 2013г.</t>
  </si>
  <si>
    <t>ТСЖ "Солнечный Берег"</t>
  </si>
  <si>
    <t>Итого ремонту внутридомовых систем энергоснабжения ТСЖ "Солнечный Берег" в 2013г.</t>
  </si>
  <si>
    <t xml:space="preserve">ВСЕГО ПО РАЗДЕЛУ РЕМОНТ ВНУТРИДОМОВЫХ ИНЖЕНЕРНЫХ СИСТЕМ </t>
  </si>
  <si>
    <t xml:space="preserve">ИТОГО: </t>
  </si>
  <si>
    <t>III. МЕРОПРИЯТИЯ ПО ИНЖЕНЕРНЫМ СИСТЕМАМ ГОРОДСКОГО ОКРУГА КОТЕЛЬНИКИ</t>
  </si>
  <si>
    <t>ТЕПЛОВЫЕ СЕТИ ГОРОДА</t>
  </si>
  <si>
    <t>Установка узлов учета отопления, ХВС, ГВС на ЦТП-5</t>
  </si>
  <si>
    <t>ВСЕГО ПО РАЗДЕЛУ ТЕПЛОВЫЕ СЕТИ ГОРОДА</t>
  </si>
  <si>
    <t>городского округа Котельники Московской области на 2013 год</t>
  </si>
  <si>
    <t>В том числе средств местного бюджета по комплексному плану:</t>
  </si>
  <si>
    <t>В том числе средств предприятий по общестроительным работам:</t>
  </si>
  <si>
    <t>В том числе средств предприятий по инженерным системам:</t>
  </si>
  <si>
    <t>В том числе средств предприятий по комплексному плану:</t>
  </si>
  <si>
    <t>и социальной сферы  городского округа Котельники Московской области к отопительному периоду 2014/2015 г.</t>
  </si>
  <si>
    <t>Ремонт асфальтного покрытия и отмосток</t>
  </si>
  <si>
    <t>Герметизациямеж/пан. швов</t>
  </si>
  <si>
    <t>Текущий ремонт МОП</t>
  </si>
  <si>
    <t>кв.м</t>
  </si>
  <si>
    <t>Ремонт облицовки фасада из кирпича</t>
  </si>
  <si>
    <t>Ремонтные работы на КНС 1,2 (очистка приемных резервуаров, ревизия насосов, регулировка автоматики)</t>
  </si>
  <si>
    <t>Регламентные работы на ИТП (промывка теплообменников, ревизия и замена регулировочной и запорной арматуры, гидравлические испытания, регулировка автоматики)</t>
  </si>
  <si>
    <t>Ревизия и замена запорной арматуры в камерах наружного водопровода</t>
  </si>
  <si>
    <t>Ремонт фасада</t>
  </si>
  <si>
    <t>Замена пол.плитки</t>
  </si>
  <si>
    <t>кв.м.</t>
  </si>
  <si>
    <t>Замена ламп в МОП</t>
  </si>
  <si>
    <t>Ремонт крылец</t>
  </si>
  <si>
    <t>Ревизия запорной арматуры отопления с частичной её заменой, набивкой сальников, окраской</t>
  </si>
  <si>
    <t>Ревизия запорной арматуры ГВС и ХВС с частичной её заменой, набивкой сальников, окраской.</t>
  </si>
  <si>
    <t>Ревизия и ремонт трубопроводов в подвале</t>
  </si>
  <si>
    <t>Ремонт электро оборудования и электрощитовой</t>
  </si>
  <si>
    <t>шт.</t>
  </si>
  <si>
    <t>Восстановление напольного покрытия в МОП</t>
  </si>
  <si>
    <t>Восстановление окрасочного слоя труб</t>
  </si>
  <si>
    <t>Восстановление герметизации рулонной кровли, примыкания</t>
  </si>
  <si>
    <t>п.м.</t>
  </si>
  <si>
    <t>Восстановление окрасочного слоя водоотводящих лотков и отводов от здания</t>
  </si>
  <si>
    <t>Восстановление зачеканки закладных деталей лоджий</t>
  </si>
  <si>
    <t>2. Благоустройство придомовых территорий</t>
  </si>
  <si>
    <t>Окраска</t>
  </si>
  <si>
    <t>Ремонт электрооборудования в электрощитовой</t>
  </si>
  <si>
    <t>Ремонт внутренних помещений подъезда д. №30, п.№1,2,3</t>
  </si>
  <si>
    <t>Ремонт внутренних помещений подъезда д. № 26, п.№2,4</t>
  </si>
  <si>
    <t>Ремонт внутренних помещений подъезда ул. Новая, д. № 10, п.№2,3</t>
  </si>
  <si>
    <t>Ремонт внутренних помещений подъезда д. № 22, п.№1</t>
  </si>
  <si>
    <t>Ремонт внутренних помещений подъезда д. № 27, п.№1,2</t>
  </si>
  <si>
    <t>Ремонт внутренних помещений подъезда д.№31, п.№12</t>
  </si>
  <si>
    <t>Ремонт внутренних помещений подъезда ул. Новая, д. № 6, п.№1,2</t>
  </si>
  <si>
    <t>Изготовление и установка тамбурного дверного блока ул. Карьерная, д.№18, п№1</t>
  </si>
  <si>
    <t>Изготовление и установка оконной фрамуги д.№30, п.1,2,3</t>
  </si>
  <si>
    <t>Укладка плитки пола на 5-ти этажах д.№31, п.№1,5</t>
  </si>
  <si>
    <t>Окраска метал. Дверных блоков д.1-10,12,16-32</t>
  </si>
  <si>
    <t>Ремонт оголовков вытяжных труб д.№4</t>
  </si>
  <si>
    <t>Ремонт козырьков входа д.№32, п.№1,2,4,5,6</t>
  </si>
  <si>
    <t>козырек</t>
  </si>
  <si>
    <t>Ремонт козырьков входа д.№30, п.№1,2,3</t>
  </si>
  <si>
    <t>Ремонт козырьков входа д.№22, п.№1,2,3</t>
  </si>
  <si>
    <t>Ремонт цоколя, отмостки, козырьков д.№27</t>
  </si>
  <si>
    <t>Частичный ремонт рулонной кровли д.№10</t>
  </si>
  <si>
    <t>Частичный ремонт рулонной кровли д.№19</t>
  </si>
  <si>
    <t>Частичный ремонт рулонной кровли ул. Новая, д. № 15</t>
  </si>
  <si>
    <t xml:space="preserve">Частичный ремонт рулонной кровли ул. Новая, д. № 2 </t>
  </si>
  <si>
    <t>Частичный ремонт а/цем. кровли д.№17</t>
  </si>
  <si>
    <t>Частичный ремонт а/цем. кровли д.№18</t>
  </si>
  <si>
    <t>Частичный ремонт а/цем. кровли ул. Новая, д.№5</t>
  </si>
  <si>
    <t>Ремонт рулонного примыкания лоджий д.№8,9,10; ул. Новая, д.№15,20</t>
  </si>
  <si>
    <t>Итого по мкр. Ковровый в 2014г.</t>
  </si>
  <si>
    <t>Ремонт внутренних помещений подъезда д. №21, п.№1,2,3</t>
  </si>
  <si>
    <t>Ремонт внутренних помещений подъезда д. № 13, п.№1,2</t>
  </si>
  <si>
    <t>Ремонт внутренних помещений подъезда д. № 7А, п.№1,2,3</t>
  </si>
  <si>
    <t>Ремонт внутренних помещений подъезда д. № 22, п.№1,2,3</t>
  </si>
  <si>
    <t>Ремонт внутренних помещений подъезда д. № 22, п.№4</t>
  </si>
  <si>
    <t>Ремонт внутренних помещений подъезда д. № 16, п.№1</t>
  </si>
  <si>
    <t>Ремонт цоколя, отмостки, козырьков д. № 7</t>
  </si>
  <si>
    <t>Частичный ремонт рулонной кровли д. № 22</t>
  </si>
  <si>
    <t>Частичный ремонт рулонной кровли д. № 24</t>
  </si>
  <si>
    <t>Частичный ремонт а/цем. кровли д.№12</t>
  </si>
  <si>
    <t>Частичный ремонт а/цем. кровли д.№8</t>
  </si>
  <si>
    <t>Частичный ремонт металлической кровли д.№7А</t>
  </si>
  <si>
    <t>Ремонт рулонного примыкания лоджий д.№3,6</t>
  </si>
  <si>
    <t>Ремонт внутренних помещений подъезда ул. Новая, д. № 11, п.№3</t>
  </si>
  <si>
    <t>Изготовление и установка оконной фрамуги д.№55, п.№1</t>
  </si>
  <si>
    <t>Изготовление и установка оконной фрамуги д.№57, п.№1</t>
  </si>
  <si>
    <t>Изготовление и установка оконных блоков д.№10, п.№3</t>
  </si>
  <si>
    <t>Ремонт внутренних помещений подъезда д.№15, п.№3</t>
  </si>
  <si>
    <t>Ремонт внутренних помещений подъезда д. №10, п.№4</t>
  </si>
  <si>
    <t>Ремонт внутренних помещений подъезда д. № 17, п.№1,2</t>
  </si>
  <si>
    <t>Ремонт внутренних помещений подъезда д. №17, п.№4</t>
  </si>
  <si>
    <t>Изготовление и установка оконных блоков ул. Новая д.№11, п.7, эт.7,9</t>
  </si>
  <si>
    <t>Изготовление и установка оконных блоков ул. Новая д.№11, п.9, эт.4,9</t>
  </si>
  <si>
    <t>Изготовление и установка оконных блоков ул. Новая д.№11, п.6, эт.3</t>
  </si>
  <si>
    <t>Изготовление и установка оконных блоков ул. Новая д.№11, п.1, эт.7</t>
  </si>
  <si>
    <t>Изготовление и установка дверных блоков, д.№12</t>
  </si>
  <si>
    <t>Окраска метал. Дверных блоков, входов в фойе ул Новая, д.12</t>
  </si>
  <si>
    <t>Окраска метал. Дверных блоков д.10-12, 28-62, ул. Новая, д.11,14</t>
  </si>
  <si>
    <t>Изготовления и установка дверных двупольных блоков мусорокамер д.12, п.1-4</t>
  </si>
  <si>
    <t>Окраска метал.решеток, дверных блоков, входов в фойе, д.13</t>
  </si>
  <si>
    <t>Окраска метал. дверных блоков, входов в фойе, д.15</t>
  </si>
  <si>
    <t>Окраска метал. дверных блоков, входов в фойе, д.16</t>
  </si>
  <si>
    <t>Окраска метал. дверных блоков, входов в фойе, д.17</t>
  </si>
  <si>
    <t>Изготовление и установка дверных блоков мусорокамер д.№11, п.1,2,3,4</t>
  </si>
  <si>
    <t>Изготовление и установка дверных блоков подъездов д.№17, п.1,2,3,4</t>
  </si>
  <si>
    <t>Ремонт цоколя, ступеней, козырьков д.№61</t>
  </si>
  <si>
    <t>Ремонт оголовков вытяжных труб д.№40</t>
  </si>
  <si>
    <t>Ремонт цоколя, отмостки, козырьков д.№51</t>
  </si>
  <si>
    <t>Частичный ремонт рулонной кровли д.№17</t>
  </si>
  <si>
    <t>Частичный ремонт рулонной кровли д.№16</t>
  </si>
  <si>
    <t>Частичный ремонт а/цем. кровли д.№52</t>
  </si>
  <si>
    <t>Герметизация межпанельных швов д.№11,12,16,15,17 ул. Новая, д.11,12,13</t>
  </si>
  <si>
    <t>Ремонт рулонного примыкания лоджий ул. Новая, д.№11,12,13</t>
  </si>
  <si>
    <t>Ремонт внутренних помещений подъезда д. № 7А п. № 1</t>
  </si>
  <si>
    <t>Ремонт внутренних помещений подъезда д. № 3А п. № 1</t>
  </si>
  <si>
    <t>Ремонт ступеней, пандуса, крыльца входа д.3А, п.№1,2</t>
  </si>
  <si>
    <t>Ремонт ступеней, пандуса, крыльца входа д.4, п.№1,2</t>
  </si>
  <si>
    <t>Ремонт ступеней, пандуса, крыльца входа д.7Б, п.№1,2</t>
  </si>
  <si>
    <t>Частичный ремонт рулонной кровли д.№3А</t>
  </si>
  <si>
    <t>Частичный ремонт рулонной кровли д.№3Б</t>
  </si>
  <si>
    <t>Частичный ремонт рулонной кровли д.№4</t>
  </si>
  <si>
    <t>Частичный ремонт рулонной кровли д.№5А</t>
  </si>
  <si>
    <t>Частичный ремонт рулонной кровли д.№5Б</t>
  </si>
  <si>
    <t>Частичный ремонт рулонной кровли д.№6</t>
  </si>
  <si>
    <t>Частичный ремонт рулонной кровли д.№7А</t>
  </si>
  <si>
    <t>Частичный ремонт рулонной кровли д.№7Б</t>
  </si>
  <si>
    <t>Герметизация межпанельных швов д.№3А, 3Б,4,5А,5Б,6,7А,7Б</t>
  </si>
  <si>
    <t>Герметизация оконных блоков подъездов д.№3А, 3Б,4,5А,5Б,6,7А,7Б</t>
  </si>
  <si>
    <t>ОБЩЕСТРОИТЕЛЬНЫЕ РАБОТЫ</t>
  </si>
  <si>
    <t>Текущий ремонт системы ХВС д. №18. Замена кранов шаровых</t>
  </si>
  <si>
    <t>Текущий ремонт системы ХВС д. №26. Замена участков трубопровода</t>
  </si>
  <si>
    <t>Текущий ремонт системы ХВС д. №31. Замена участков трубопровода</t>
  </si>
  <si>
    <t>Текущий ремонт системы отопления ул. Новая д. № 15. Замена участков трубопровода</t>
  </si>
  <si>
    <t>Текущий ремонт системы ГВС ул. Новая д. № 15. Замена участков трубопровода</t>
  </si>
  <si>
    <t>Текущий ремонт системы ХВС ул.Новая д.№15. Замена кранов шаровых</t>
  </si>
  <si>
    <t>Текущий ремонт системы ХВС ул.Новая д.№20. Замена кранов шаровых</t>
  </si>
  <si>
    <t>Текущий ремонт системы ГВС ул.Новая д.№20. Замена кранов шаровых</t>
  </si>
  <si>
    <t>Текущий ремонт системы отопления ул. Новая д.№20. Замена кранов шаровых</t>
  </si>
  <si>
    <t>Текущий ремонт системы отопления д. № 29 Замена участков трубопровода</t>
  </si>
  <si>
    <t>Текущий ремонт системы  канализации д. № 10 Замена участков трубопровода</t>
  </si>
  <si>
    <t>Текущий ремонт системы ХВС, ГВС д. № 17</t>
  </si>
  <si>
    <t>Текущий ремонт системы ХВС, ГВС и отопления д. № 8А Замена запорной арматуры</t>
  </si>
  <si>
    <t>Текущий ремонт системы ГВС д.№3</t>
  </si>
  <si>
    <t>Текущий ремонт системы ГВС, отопления д.№7А. Замена запорной арматуры</t>
  </si>
  <si>
    <t>Текущий ремонт системы ХВС д.№7. Замена участков трубопровода</t>
  </si>
  <si>
    <t>Текущий ремонт системы отопления д.№4. Замена участков трубопровода</t>
  </si>
  <si>
    <t>Текущий ремонт системы отопления д.№6 Замена участков трубопровода</t>
  </si>
  <si>
    <t>Текущий ремонт системы отопления д.№8 Замена участков трубопровода</t>
  </si>
  <si>
    <t>Текущий ремонт системы отопления д.№10 Замена участков трубопровода</t>
  </si>
  <si>
    <t>Текущий ремонт системы отопления д.№24 Замена участков трубопровода</t>
  </si>
  <si>
    <t>Текущий ремонт системы отопления д.№26 Замена участков трубопровода</t>
  </si>
  <si>
    <t>Текущий ремонт системы отопления д.№27 Замена участков трубопровода</t>
  </si>
  <si>
    <t>Текущий ремонт системы отопления д.№28 Замена участков трубопровода</t>
  </si>
  <si>
    <t>Текущий ремонт системы ГВС д. № 13. Замена участков трубопровода</t>
  </si>
  <si>
    <t>Текущий ремонт системы ХВС д. № 28. Замена участков трубопровода</t>
  </si>
  <si>
    <t>Текущий ремонт системы ХВС д. № 51</t>
  </si>
  <si>
    <t>Текущий ремонт системы ХВС д. № 60. Замена участков трубопровода</t>
  </si>
  <si>
    <t>Текущий ремонт системы отопления д. № 28. Замена участков трубопровода</t>
  </si>
  <si>
    <t>Текущий ремонт системы отопления д. № 62. Замена участков трубопровода</t>
  </si>
  <si>
    <t>Текущий ремонт системы канализации ул.Новая д.№14</t>
  </si>
  <si>
    <t>Текущий ремонт ХВС, ГВС и отопления д. № 1 Замена кранов шаровых</t>
  </si>
  <si>
    <t>Текущий ремонт ХВС, ГВС и отопления д. № 3А Замена участков трубопровода</t>
  </si>
  <si>
    <t>Текущий ремонт ХВС, ГВС и отопления д. № 3Б Замена участков трубопровода</t>
  </si>
  <si>
    <t>Текущий ремонт ХВС, ГВС и отопления д. № 4 Замена участков трубопровода</t>
  </si>
  <si>
    <t>Текущий ремонт ХВС, ГВС и отопления д. № 5А Замена участков трубопровода</t>
  </si>
  <si>
    <t>Текущий ремонт ХВС, ГВС и отопления д. № 5Б Замена участков трубопровода</t>
  </si>
  <si>
    <t>Текущий ремонт ХВС, ГВС и отопления д. № 6 Замена запорной арматуры</t>
  </si>
  <si>
    <t>Текущий ремонт ХВС, ГВС и отопления д. № 7А Замена участков трубопровода</t>
  </si>
  <si>
    <t>Текущий ремонт ХВС, ГВС и отопления д. № 7Б Замена участков трубопровода</t>
  </si>
  <si>
    <t>Текущий ремонт сети освещения мест общ. Пользования д.№27</t>
  </si>
  <si>
    <t>светильник</t>
  </si>
  <si>
    <t>Текущий ремонт системы электроснабжения д. № 6 Замена трансформаторов тока</t>
  </si>
  <si>
    <t>Текущий ремонт системы электроснабжения д. № 7А Замена трансформаторов тока</t>
  </si>
  <si>
    <t>Текущий ремонт системы электроснабжения д. № 7Б Замена трансформаторов тока</t>
  </si>
  <si>
    <t>узел учета</t>
  </si>
  <si>
    <t>Итого по мкр. Силикат в 2014г.</t>
  </si>
  <si>
    <t>Итого по мкр. Белая Дача в 2014г.</t>
  </si>
  <si>
    <t>Итого по мкр. Южный в 2014г.</t>
  </si>
  <si>
    <t>Дом №11</t>
  </si>
  <si>
    <t>Дом №13</t>
  </si>
  <si>
    <t>Дом №15</t>
  </si>
  <si>
    <t>Лифт</t>
  </si>
  <si>
    <t>Итого по мкр. "Южный" в 2014г.</t>
  </si>
  <si>
    <t>Ремонт и дверей на переходных лоджиях</t>
  </si>
  <si>
    <t>Ремонт гидроизоляционного и утепляющего слоя покрытия крыши</t>
  </si>
  <si>
    <t>Замена перил у входов в подъезды</t>
  </si>
  <si>
    <t>Устройство декаративного ограждения и замена покрытия над приямками ц.э. со стороны подъездов</t>
  </si>
  <si>
    <t>Смена отдельных участков трубопроводов (в пределах границ эксплуатационной ответственности), запорной и регулировочной арматуры, изоляция труб</t>
  </si>
  <si>
    <t>Уплотнение соединений, устранение течи, укрепление трубопроводов, смена отдельных участков трубопроводов, восстановление разрушенной изоляции трубопроводов</t>
  </si>
  <si>
    <t>Замена участка трубопровода отопления от ТК31 до ввода в дом 46</t>
  </si>
  <si>
    <t>ДУ110мм-110м, Ду160мм-200м Ду250мм-120м</t>
  </si>
  <si>
    <t>Реконструкция теплотрассы от ЦТП-2 до ТК-34 с увеличением диаметра и от ТК-34 до дома 18а для переключения жилого дома от ЦТП-1 на ЦТП-2</t>
  </si>
  <si>
    <t>Реконструкция участка трубопровода дле переключения ж.д.19 на новый трубопровод отопления, с устройством тепловой камеры и запорной арматуры</t>
  </si>
  <si>
    <t>Ду100м-40м</t>
  </si>
  <si>
    <t>Замена вводного прямого и обратного трубопровода отопления 1 этажа Школы искуств в д.2</t>
  </si>
  <si>
    <t>Ду110мм-80м</t>
  </si>
  <si>
    <t>Замена насосного агрегата отопления 1Д315 на ЦТП-2</t>
  </si>
  <si>
    <t>Замена участка трубопровода отопления и запорной арматуры от ТК 17 на территории детского сада "Светлячок" до здания прачечной</t>
  </si>
  <si>
    <t>Капитальный ремонт трубопровода отопления от ТК-4 до ТК - 18 у ж.д.16</t>
  </si>
  <si>
    <t>Ду200мм-4 шт</t>
  </si>
  <si>
    <t xml:space="preserve">2Ду160мм-100м </t>
  </si>
  <si>
    <t xml:space="preserve">Замена задвижек на насосах отопления ЦТП </t>
  </si>
  <si>
    <t xml:space="preserve">Реконструкция трубопровода отопления от здания проходной Любар до ТК-4 с монтажем запорной арматуры для перевода части домов </t>
  </si>
  <si>
    <t>Ду159мм-400м, задвижка Ду159мм-4шт</t>
  </si>
  <si>
    <t>Замена участка трубопровода отопления от ТК 8 до ввода в дом 10</t>
  </si>
  <si>
    <t>Ду110мм-48м</t>
  </si>
  <si>
    <t>Итого по мкр. СИЛИКАТ в 2014г.</t>
  </si>
  <si>
    <t>Переключение здания МВД от ЦТП-4а на ЦТП-4</t>
  </si>
  <si>
    <t>Ду50мм-20м, задвижка Ду50мм-2шт</t>
  </si>
  <si>
    <t>Замена запорной арматуры в ТК 2 у д.51, и ТК-6 у д.34.</t>
  </si>
  <si>
    <t>Ду 150-4шт.</t>
  </si>
  <si>
    <t>СЕТИ ГОРЯЧЕГО ВОДОСНАБЖЕНИЯ (ГВС)</t>
  </si>
  <si>
    <t>2Ду110/145мм-120м</t>
  </si>
  <si>
    <t>Замена участка трубопровода ГВС от ТК-20 д.1 до ТК-23 д.9, д.8</t>
  </si>
  <si>
    <t>Ду110мм-48м, Ду90мм-96</t>
  </si>
  <si>
    <t>Замена участка трубопровода ГВС от ТК на территории детского садика "Светлячок" до здания прачечной</t>
  </si>
  <si>
    <t>Ду32мм-40м, кран шаровый Ду32мм-4шт.</t>
  </si>
  <si>
    <t>Замена участка трубопровода ГВС от ТК 8 до ввода в д.10</t>
  </si>
  <si>
    <t>Ду90мм-48м</t>
  </si>
  <si>
    <t>2Ду110-100м</t>
  </si>
  <si>
    <t>Приобретение, установка и объвязка пластинчатого теплообменника ГВС (моноблок) взамен кожухотрубного ВВП на ЦТП-2</t>
  </si>
  <si>
    <t>ВСЕГО ПО РАЗДЕЛУ СЕТИ ГОРЯЧЕГО ВОДОСНАБЖЕНИЯ (ГВС)</t>
  </si>
  <si>
    <t>Замена газоиспользующего оборудования в муниципальных квартирах</t>
  </si>
  <si>
    <t>Софинансирование замены лифтов</t>
  </si>
  <si>
    <t>Работы, финансируемые за счет средств населения</t>
  </si>
  <si>
    <t>Частичный ремонт рулонной кровли д. № 10</t>
  </si>
  <si>
    <t>Ремонт крыши, д.№28 мкр. Белая Дача</t>
  </si>
  <si>
    <t>ВСЕГО по общестроительным работам за счет средств населения</t>
  </si>
  <si>
    <t>Ремонт крыши, в том числе переустройство невентилируемой крыши на вентилируемую крышу, устройство выходов на кровлю д.19 мкр.Ковровый</t>
  </si>
  <si>
    <t>Ремонт крыши, в том числе переустройство невентилируемой крыши на вентилируемую крышу, устройство выходов на кровлю д.32 мкр.Ковровый</t>
  </si>
  <si>
    <t>Ремонт крыши, в том числе переустройство невентилируемой крыши на вентилируемую крышу, устройство выходов на кровлю д.31 мкр.Ковровый</t>
  </si>
  <si>
    <t>Замена лифтового оборудования, ремонт лифтовых шахт д.№3 мкр.Силикат</t>
  </si>
  <si>
    <t>Замена лифтового оборудования, ремонт лифтовых шахт д.№27 мкр.Силикат</t>
  </si>
  <si>
    <t>Ремонт рулонной кровли д. № 10 мкр.Силикат</t>
  </si>
  <si>
    <t>Ремонт муниципальных квартир</t>
  </si>
</sst>
</file>

<file path=xl/styles.xml><?xml version="1.0" encoding="utf-8"?>
<styleSheet xmlns="http://schemas.openxmlformats.org/spreadsheetml/2006/main">
  <numFmts count="42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000"/>
    <numFmt numFmtId="195" formatCode="0.0"/>
    <numFmt numFmtId="196" formatCode="#,##0.0"/>
    <numFmt numFmtId="197" formatCode="#,##0.00&quot;р.&quot;"/>
  </numFmts>
  <fonts count="64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9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17"/>
      <name val="Calibri"/>
      <family val="2"/>
    </font>
    <font>
      <sz val="13"/>
      <color indexed="17"/>
      <name val="Calibri"/>
      <family val="2"/>
    </font>
    <font>
      <b/>
      <sz val="11"/>
      <color indexed="17"/>
      <name val="Calibri"/>
      <family val="2"/>
    </font>
    <font>
      <b/>
      <sz val="13"/>
      <color indexed="17"/>
      <name val="Calibri"/>
      <family val="2"/>
    </font>
    <font>
      <sz val="20"/>
      <name val="Times New Roman"/>
      <family val="1"/>
    </font>
    <font>
      <b/>
      <sz val="12"/>
      <color indexed="17"/>
      <name val="Calibri"/>
      <family val="2"/>
    </font>
    <font>
      <b/>
      <sz val="1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0" fillId="27" borderId="6" applyNumberFormat="0" applyFont="0" applyAlignment="0" applyProtection="0"/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4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/>
    </xf>
    <xf numFmtId="0" fontId="63" fillId="32" borderId="10" xfId="62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 textRotation="90"/>
    </xf>
    <xf numFmtId="0" fontId="4" fillId="32" borderId="0" xfId="0" applyFont="1" applyFill="1" applyAlignment="1">
      <alignment horizontal="center" vertical="center" textRotation="90"/>
    </xf>
    <xf numFmtId="0" fontId="4" fillId="32" borderId="0" xfId="0" applyFont="1" applyFill="1" applyAlignment="1">
      <alignment/>
    </xf>
    <xf numFmtId="0" fontId="10" fillId="32" borderId="11" xfId="0" applyFont="1" applyFill="1" applyBorder="1" applyAlignment="1">
      <alignment horizontal="center" wrapText="1"/>
    </xf>
    <xf numFmtId="0" fontId="5" fillId="32" borderId="10" xfId="62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wrapText="1"/>
    </xf>
    <xf numFmtId="0" fontId="10" fillId="32" borderId="12" xfId="0" applyNumberFormat="1" applyFont="1" applyFill="1" applyBorder="1" applyAlignment="1">
      <alignment vertical="center" wrapText="1"/>
    </xf>
    <xf numFmtId="0" fontId="4" fillId="32" borderId="13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27" fillId="0" borderId="10" xfId="6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6" fillId="0" borderId="10" xfId="62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3" fillId="0" borderId="10" xfId="62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25" fillId="0" borderId="10" xfId="62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2" fillId="0" borderId="10" xfId="62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63" fillId="0" borderId="14" xfId="62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11" fillId="0" borderId="10" xfId="62" applyFont="1" applyFill="1" applyBorder="1" applyAlignment="1">
      <alignment vertical="center" wrapText="1"/>
    </xf>
    <xf numFmtId="0" fontId="4" fillId="29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9" fillId="0" borderId="10" xfId="62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62" applyFont="1" applyFill="1" applyBorder="1" applyAlignment="1">
      <alignment horizontal="center" vertical="center" wrapText="1"/>
    </xf>
    <xf numFmtId="0" fontId="10" fillId="29" borderId="10" xfId="0" applyFont="1" applyFill="1" applyBorder="1" applyAlignment="1">
      <alignment horizontal="center" wrapText="1"/>
    </xf>
    <xf numFmtId="0" fontId="4" fillId="29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26" fillId="0" borderId="14" xfId="62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4" fillId="0" borderId="10" xfId="62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left" wrapText="1"/>
    </xf>
    <xf numFmtId="0" fontId="63" fillId="0" borderId="10" xfId="62" applyFill="1" applyBorder="1" applyAlignment="1">
      <alignment/>
    </xf>
    <xf numFmtId="0" fontId="14" fillId="0" borderId="16" xfId="0" applyFont="1" applyFill="1" applyBorder="1" applyAlignment="1">
      <alignment horizontal="center" vertical="top" wrapText="1"/>
    </xf>
    <xf numFmtId="0" fontId="5" fillId="0" borderId="10" xfId="6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62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6" fillId="0" borderId="10" xfId="62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0" fontId="26" fillId="0" borderId="14" xfId="62" applyNumberFormat="1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top" wrapText="1"/>
    </xf>
    <xf numFmtId="0" fontId="25" fillId="0" borderId="14" xfId="62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/>
    </xf>
    <xf numFmtId="0" fontId="29" fillId="0" borderId="10" xfId="6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9" fillId="0" borderId="16" xfId="62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center" vertical="center"/>
    </xf>
    <xf numFmtId="0" fontId="63" fillId="0" borderId="16" xfId="62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2" fontId="22" fillId="0" borderId="16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3" fillId="0" borderId="10" xfId="62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16" fontId="9" fillId="0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0" fontId="24" fillId="0" borderId="14" xfId="62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10" fillId="0" borderId="14" xfId="62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7" fillId="0" borderId="24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4" fontId="17" fillId="0" borderId="24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top" wrapText="1"/>
    </xf>
    <xf numFmtId="0" fontId="13" fillId="0" borderId="25" xfId="0" applyNumberFormat="1" applyFont="1" applyFill="1" applyBorder="1" applyAlignment="1">
      <alignment horizontal="left" vertical="center" wrapText="1"/>
    </xf>
    <xf numFmtId="0" fontId="13" fillId="0" borderId="26" xfId="0" applyNumberFormat="1" applyFont="1" applyFill="1" applyBorder="1" applyAlignment="1">
      <alignment horizontal="left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0" fontId="10" fillId="29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3" fillId="0" borderId="33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4" fontId="13" fillId="0" borderId="33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34" xfId="0" applyNumberFormat="1" applyFont="1" applyFill="1" applyBorder="1" applyAlignment="1">
      <alignment horizontal="left" vertical="center" wrapText="1"/>
    </xf>
    <xf numFmtId="0" fontId="13" fillId="0" borderId="31" xfId="0" applyNumberFormat="1" applyFont="1" applyFill="1" applyBorder="1" applyAlignment="1">
      <alignment horizontal="left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9" fontId="14" fillId="0" borderId="16" xfId="57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4" fontId="30" fillId="0" borderId="31" xfId="0" applyNumberFormat="1" applyFont="1" applyFill="1" applyBorder="1" applyAlignment="1">
      <alignment horizontal="center" vertical="center" wrapText="1"/>
    </xf>
    <xf numFmtId="4" fontId="30" fillId="0" borderId="32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left" vertical="center" wrapText="1"/>
    </xf>
    <xf numFmtId="0" fontId="17" fillId="0" borderId="33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17" fillId="0" borderId="19" xfId="0" applyNumberFormat="1" applyFont="1" applyFill="1" applyBorder="1" applyAlignment="1">
      <alignment horizontal="left" vertical="center" wrapText="1"/>
    </xf>
    <xf numFmtId="0" fontId="17" fillId="0" borderId="37" xfId="0" applyNumberFormat="1" applyFont="1" applyFill="1" applyBorder="1" applyAlignment="1">
      <alignment horizontal="right" vertical="center" wrapText="1"/>
    </xf>
    <xf numFmtId="0" fontId="17" fillId="0" borderId="44" xfId="0" applyNumberFormat="1" applyFont="1" applyFill="1" applyBorder="1" applyAlignment="1">
      <alignment horizontal="right" vertical="center" wrapText="1"/>
    </xf>
    <xf numFmtId="0" fontId="17" fillId="0" borderId="45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4" fontId="17" fillId="0" borderId="37" xfId="0" applyNumberFormat="1" applyFont="1" applyFill="1" applyBorder="1" applyAlignment="1">
      <alignment horizontal="center" vertical="center" wrapText="1"/>
    </xf>
    <xf numFmtId="4" fontId="17" fillId="0" borderId="44" xfId="0" applyNumberFormat="1" applyFont="1" applyFill="1" applyBorder="1" applyAlignment="1">
      <alignment horizontal="center" vertical="center" wrapText="1"/>
    </xf>
    <xf numFmtId="4" fontId="17" fillId="0" borderId="4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right" vertical="center" wrapText="1"/>
    </xf>
    <xf numFmtId="0" fontId="17" fillId="0" borderId="18" xfId="0" applyNumberFormat="1" applyFont="1" applyFill="1" applyBorder="1" applyAlignment="1">
      <alignment horizontal="right" vertical="center" wrapText="1"/>
    </xf>
    <xf numFmtId="0" fontId="17" fillId="0" borderId="19" xfId="0" applyNumberFormat="1" applyFont="1" applyFill="1" applyBorder="1" applyAlignment="1">
      <alignment horizontal="right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" fontId="2" fillId="0" borderId="44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49" xfId="0" applyFont="1" applyFill="1" applyBorder="1" applyAlignment="1">
      <alignment horizontal="center" vertical="center" wrapText="1"/>
    </xf>
    <xf numFmtId="0" fontId="17" fillId="32" borderId="24" xfId="0" applyNumberFormat="1" applyFont="1" applyFill="1" applyBorder="1" applyAlignment="1">
      <alignment horizontal="left" vertical="center" wrapText="1"/>
    </xf>
    <xf numFmtId="0" fontId="17" fillId="32" borderId="12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44" xfId="0" applyFont="1" applyFill="1" applyBorder="1" applyAlignment="1">
      <alignment horizontal="center" vertical="center" wrapText="1"/>
    </xf>
    <xf numFmtId="4" fontId="17" fillId="32" borderId="24" xfId="0" applyNumberFormat="1" applyFont="1" applyFill="1" applyBorder="1" applyAlignment="1">
      <alignment horizontal="center" vertical="center" wrapText="1"/>
    </xf>
    <xf numFmtId="0" fontId="17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60" zoomScaleNormal="60" workbookViewId="0" topLeftCell="A1">
      <selection activeCell="B11" sqref="B11:M15"/>
    </sheetView>
  </sheetViews>
  <sheetFormatPr defaultColWidth="8.8515625" defaultRowHeight="12.75"/>
  <cols>
    <col min="1" max="1" width="4.421875" style="0" customWidth="1"/>
    <col min="2" max="2" width="70.7109375" style="0" customWidth="1"/>
    <col min="3" max="3" width="12.00390625" style="0" customWidth="1"/>
    <col min="4" max="4" width="27.00390625" style="0" customWidth="1"/>
    <col min="5" max="5" width="8.8515625" style="0" customWidth="1"/>
    <col min="6" max="6" width="16.00390625" style="0" customWidth="1"/>
  </cols>
  <sheetData>
    <row r="1" spans="1:13" s="62" customFormat="1" ht="53.25" customHeight="1">
      <c r="A1" s="170" t="s">
        <v>23</v>
      </c>
      <c r="B1" s="170" t="s">
        <v>34</v>
      </c>
      <c r="C1" s="170" t="s">
        <v>36</v>
      </c>
      <c r="D1" s="170" t="s">
        <v>24</v>
      </c>
      <c r="E1" s="170" t="s">
        <v>37</v>
      </c>
      <c r="F1" s="170" t="s">
        <v>25</v>
      </c>
      <c r="G1" s="170" t="s">
        <v>26</v>
      </c>
      <c r="H1" s="170"/>
      <c r="I1" s="170"/>
      <c r="J1" s="170"/>
      <c r="K1" s="170"/>
      <c r="L1" s="170"/>
      <c r="M1" s="170" t="s">
        <v>27</v>
      </c>
    </row>
    <row r="2" spans="1:13" s="86" customFormat="1" ht="33" thickBot="1">
      <c r="A2" s="170"/>
      <c r="B2" s="170"/>
      <c r="C2" s="170"/>
      <c r="D2" s="170"/>
      <c r="E2" s="170"/>
      <c r="F2" s="170"/>
      <c r="G2" s="85" t="s">
        <v>28</v>
      </c>
      <c r="H2" s="85" t="s">
        <v>29</v>
      </c>
      <c r="I2" s="85" t="s">
        <v>30</v>
      </c>
      <c r="J2" s="85" t="s">
        <v>31</v>
      </c>
      <c r="K2" s="85" t="s">
        <v>32</v>
      </c>
      <c r="L2" s="85" t="s">
        <v>33</v>
      </c>
      <c r="M2" s="170"/>
    </row>
    <row r="3" spans="1:13" s="5" customFormat="1" ht="26.25" customHeight="1">
      <c r="A3" s="156" t="s">
        <v>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1:13" s="5" customFormat="1" ht="48" customHeight="1">
      <c r="A4" s="32">
        <v>18</v>
      </c>
      <c r="B4" s="45"/>
      <c r="C4" s="32"/>
      <c r="D4" s="32"/>
      <c r="E4" s="59"/>
      <c r="F4" s="63"/>
      <c r="G4" s="44"/>
      <c r="H4" s="44"/>
      <c r="I4" s="44"/>
      <c r="J4" s="44"/>
      <c r="K4" s="44"/>
      <c r="L4" s="44"/>
      <c r="M4" s="31"/>
    </row>
    <row r="5" spans="1:13" s="5" customFormat="1" ht="22.5" customHeight="1">
      <c r="A5" s="44">
        <v>19</v>
      </c>
      <c r="B5" s="47"/>
      <c r="C5" s="44"/>
      <c r="D5" s="89"/>
      <c r="E5" s="89"/>
      <c r="F5" s="89"/>
      <c r="G5" s="44"/>
      <c r="H5" s="44"/>
      <c r="I5" s="44"/>
      <c r="J5" s="44"/>
      <c r="K5" s="44"/>
      <c r="L5" s="90"/>
      <c r="M5" s="31"/>
    </row>
    <row r="6" spans="1:13" s="5" customFormat="1" ht="39.75" customHeight="1">
      <c r="A6" s="44">
        <v>20</v>
      </c>
      <c r="B6" s="47"/>
      <c r="C6" s="44"/>
      <c r="D6" s="89"/>
      <c r="E6" s="89"/>
      <c r="F6" s="89"/>
      <c r="G6" s="44"/>
      <c r="H6" s="44"/>
      <c r="I6" s="44"/>
      <c r="J6" s="44"/>
      <c r="K6" s="91"/>
      <c r="L6" s="91"/>
      <c r="M6" s="31"/>
    </row>
    <row r="7" spans="1:13" s="5" customFormat="1" ht="53.25" customHeight="1">
      <c r="A7" s="44">
        <v>21</v>
      </c>
      <c r="B7" s="47"/>
      <c r="C7" s="44"/>
      <c r="D7" s="89"/>
      <c r="E7" s="89"/>
      <c r="F7" s="89"/>
      <c r="G7" s="44"/>
      <c r="H7" s="44"/>
      <c r="I7" s="44"/>
      <c r="J7" s="91"/>
      <c r="K7" s="91"/>
      <c r="L7" s="91"/>
      <c r="M7" s="31"/>
    </row>
    <row r="8" spans="1:13" s="5" customFormat="1" ht="38.25" customHeight="1">
      <c r="A8" s="44">
        <v>22</v>
      </c>
      <c r="B8" s="47"/>
      <c r="C8" s="44"/>
      <c r="D8" s="89"/>
      <c r="E8" s="89"/>
      <c r="F8" s="89"/>
      <c r="G8" s="44"/>
      <c r="H8" s="44"/>
      <c r="I8" s="44"/>
      <c r="J8" s="44"/>
      <c r="K8" s="44"/>
      <c r="L8" s="44"/>
      <c r="M8" s="31"/>
    </row>
    <row r="9" spans="1:13" s="5" customFormat="1" ht="24" customHeight="1" thickBot="1">
      <c r="A9" s="159" t="s">
        <v>13</v>
      </c>
      <c r="B9" s="160"/>
      <c r="C9" s="160"/>
      <c r="D9" s="161"/>
      <c r="E9" s="162">
        <f>SUM(F4:F8)</f>
        <v>0</v>
      </c>
      <c r="F9" s="163"/>
      <c r="G9" s="163"/>
      <c r="H9" s="163"/>
      <c r="I9" s="163"/>
      <c r="J9" s="163"/>
      <c r="K9" s="163"/>
      <c r="L9" s="163"/>
      <c r="M9" s="164"/>
    </row>
    <row r="10" spans="1:13" s="5" customFormat="1" ht="24" customHeight="1">
      <c r="A10" s="165" t="s">
        <v>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s="5" customFormat="1" ht="15.75">
      <c r="A11" s="31"/>
      <c r="B11" s="93"/>
      <c r="C11" s="31"/>
      <c r="D11" s="31"/>
      <c r="E11" s="71"/>
      <c r="F11" s="89"/>
      <c r="G11" s="44"/>
      <c r="H11" s="44"/>
      <c r="I11" s="44"/>
      <c r="J11" s="44"/>
      <c r="K11" s="44"/>
      <c r="L11" s="44"/>
      <c r="M11" s="31"/>
    </row>
    <row r="12" spans="1:13" s="5" customFormat="1" ht="15.75">
      <c r="A12" s="31">
        <f>A11+1</f>
        <v>1</v>
      </c>
      <c r="B12" s="93"/>
      <c r="C12" s="67"/>
      <c r="D12" s="67"/>
      <c r="E12" s="71"/>
      <c r="F12" s="59"/>
      <c r="G12" s="44"/>
      <c r="H12" s="44"/>
      <c r="I12" s="44"/>
      <c r="J12" s="44"/>
      <c r="K12" s="44"/>
      <c r="L12" s="44"/>
      <c r="M12" s="31"/>
    </row>
    <row r="13" spans="1:13" s="5" customFormat="1" ht="15.75">
      <c r="A13" s="31">
        <f>A12+1</f>
        <v>2</v>
      </c>
      <c r="B13" s="93"/>
      <c r="C13" s="67"/>
      <c r="D13" s="67"/>
      <c r="E13" s="71"/>
      <c r="F13" s="59"/>
      <c r="G13" s="44"/>
      <c r="H13" s="44"/>
      <c r="I13" s="44"/>
      <c r="J13" s="44"/>
      <c r="K13" s="44"/>
      <c r="L13" s="44"/>
      <c r="M13" s="31"/>
    </row>
    <row r="14" spans="1:13" s="5" customFormat="1" ht="15.75" customHeight="1">
      <c r="A14" s="31">
        <f>A13+1</f>
        <v>3</v>
      </c>
      <c r="B14" s="93"/>
      <c r="C14" s="67"/>
      <c r="D14" s="67"/>
      <c r="E14" s="71"/>
      <c r="F14" s="89"/>
      <c r="G14" s="94"/>
      <c r="H14" s="94"/>
      <c r="I14" s="44"/>
      <c r="J14" s="94"/>
      <c r="K14" s="94"/>
      <c r="L14" s="94"/>
      <c r="M14" s="31"/>
    </row>
    <row r="15" spans="1:13" s="5" customFormat="1" ht="15" customHeight="1">
      <c r="A15" s="31">
        <f>A14+1</f>
        <v>4</v>
      </c>
      <c r="B15" s="45"/>
      <c r="C15" s="31"/>
      <c r="D15" s="67"/>
      <c r="E15" s="71"/>
      <c r="F15" s="59"/>
      <c r="G15" s="39"/>
      <c r="H15" s="39"/>
      <c r="I15" s="39"/>
      <c r="J15" s="44"/>
      <c r="K15" s="44"/>
      <c r="L15" s="44"/>
      <c r="M15" s="31"/>
    </row>
    <row r="16" spans="1:13" s="5" customFormat="1" ht="26.25" customHeight="1" thickBot="1">
      <c r="A16" s="166" t="s">
        <v>125</v>
      </c>
      <c r="B16" s="167"/>
      <c r="C16" s="167"/>
      <c r="D16" s="167"/>
      <c r="E16" s="168">
        <f>SUM(F11:F15)</f>
        <v>0</v>
      </c>
      <c r="F16" s="168"/>
      <c r="G16" s="168"/>
      <c r="H16" s="168"/>
      <c r="I16" s="168"/>
      <c r="J16" s="168"/>
      <c r="K16" s="168"/>
      <c r="L16" s="168"/>
      <c r="M16" s="169"/>
    </row>
    <row r="17" s="92" customFormat="1" ht="12"/>
    <row r="18" s="92" customFormat="1" ht="12"/>
    <row r="19" s="92" customFormat="1" ht="12"/>
    <row r="20" s="92" customFormat="1" ht="12"/>
    <row r="21" s="92" customFormat="1" ht="12"/>
    <row r="22" s="92" customFormat="1" ht="12"/>
    <row r="23" s="92" customFormat="1" ht="12"/>
    <row r="24" s="92" customFormat="1" ht="12"/>
    <row r="25" s="92" customFormat="1" ht="12"/>
    <row r="26" s="92" customFormat="1" ht="12"/>
    <row r="27" s="92" customFormat="1" ht="12"/>
  </sheetData>
  <sheetProtection/>
  <mergeCells count="14">
    <mergeCell ref="G1:L1"/>
    <mergeCell ref="M1:M2"/>
    <mergeCell ref="A1:A2"/>
    <mergeCell ref="B1:B2"/>
    <mergeCell ref="C1:C2"/>
    <mergeCell ref="D1:D2"/>
    <mergeCell ref="E1:E2"/>
    <mergeCell ref="F1:F2"/>
    <mergeCell ref="A3:M3"/>
    <mergeCell ref="A9:D9"/>
    <mergeCell ref="E9:M9"/>
    <mergeCell ref="A10:M10"/>
    <mergeCell ref="A16:D16"/>
    <mergeCell ref="E16:M16"/>
  </mergeCells>
  <printOptions/>
  <pageMargins left="0.75" right="0.75" top="1" bottom="1" header="0.5" footer="0.5"/>
  <pageSetup fitToHeight="1" fitToWidth="1" horizontalDpi="200" verticalDpi="200" orientation="landscape" paperSize="9" scale="60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7"/>
  <sheetViews>
    <sheetView tabSelected="1" zoomScale="70" zoomScaleNormal="70" zoomScaleSheetLayoutView="70" workbookViewId="0" topLeftCell="C1">
      <pane ySplit="5" topLeftCell="BM517" activePane="bottomLeft" state="frozen"/>
      <selection pane="topLeft" activeCell="D534" sqref="D534"/>
      <selection pane="bottomLeft" activeCell="G531" sqref="G531:J531"/>
    </sheetView>
  </sheetViews>
  <sheetFormatPr defaultColWidth="9.140625" defaultRowHeight="12.75" outlineLevelRow="1"/>
  <cols>
    <col min="1" max="1" width="7.8515625" style="2" customWidth="1"/>
    <col min="2" max="2" width="89.28125" style="3" customWidth="1"/>
    <col min="3" max="3" width="13.7109375" style="2" customWidth="1"/>
    <col min="4" max="4" width="18.140625" style="4" customWidth="1"/>
    <col min="5" max="5" width="15.421875" style="4" customWidth="1"/>
    <col min="6" max="6" width="16.8515625" style="4" customWidth="1"/>
    <col min="7" max="7" width="12.00390625" style="1" customWidth="1"/>
    <col min="8" max="8" width="12.28125" style="1" customWidth="1"/>
    <col min="9" max="9" width="12.421875" style="1" customWidth="1"/>
    <col min="10" max="10" width="12.00390625" style="1" customWidth="1"/>
    <col min="11" max="11" width="11.421875" style="1" customWidth="1"/>
    <col min="12" max="12" width="10.421875" style="1" bestFit="1" customWidth="1"/>
    <col min="13" max="13" width="33.28125" style="2" customWidth="1"/>
    <col min="14" max="16384" width="9.140625" style="5" customWidth="1"/>
  </cols>
  <sheetData>
    <row r="1" spans="1:13" ht="15.75">
      <c r="A1" s="219" t="s">
        <v>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5.75">
      <c r="A2" s="219" t="s">
        <v>202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4" spans="1:13" ht="53.25" customHeight="1">
      <c r="A4" s="218" t="s">
        <v>23</v>
      </c>
      <c r="B4" s="218" t="s">
        <v>34</v>
      </c>
      <c r="C4" s="218" t="s">
        <v>36</v>
      </c>
      <c r="D4" s="218" t="s">
        <v>24</v>
      </c>
      <c r="E4" s="218" t="s">
        <v>37</v>
      </c>
      <c r="F4" s="218" t="s">
        <v>25</v>
      </c>
      <c r="G4" s="218" t="s">
        <v>26</v>
      </c>
      <c r="H4" s="218"/>
      <c r="I4" s="218"/>
      <c r="J4" s="218"/>
      <c r="K4" s="218"/>
      <c r="L4" s="218"/>
      <c r="M4" s="218" t="s">
        <v>27</v>
      </c>
    </row>
    <row r="5" spans="1:13" s="7" customFormat="1" ht="15.75">
      <c r="A5" s="218"/>
      <c r="B5" s="218"/>
      <c r="C5" s="218"/>
      <c r="D5" s="218"/>
      <c r="E5" s="218"/>
      <c r="F5" s="218"/>
      <c r="G5" s="100" t="s">
        <v>28</v>
      </c>
      <c r="H5" s="100" t="s">
        <v>29</v>
      </c>
      <c r="I5" s="100" t="s">
        <v>30</v>
      </c>
      <c r="J5" s="100" t="s">
        <v>31</v>
      </c>
      <c r="K5" s="100" t="s">
        <v>32</v>
      </c>
      <c r="L5" s="100" t="s">
        <v>33</v>
      </c>
      <c r="M5" s="218"/>
    </row>
    <row r="6" spans="1:13" ht="22.5" outlineLevel="1">
      <c r="A6" s="220" t="s">
        <v>38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13" ht="49.5" customHeight="1" outlineLevel="1">
      <c r="A7" s="44">
        <v>1</v>
      </c>
      <c r="B7" s="101" t="s">
        <v>39</v>
      </c>
      <c r="C7" s="44"/>
      <c r="D7" s="44"/>
      <c r="E7" s="44"/>
      <c r="F7" s="44"/>
      <c r="G7" s="35" t="s">
        <v>35</v>
      </c>
      <c r="H7" s="35" t="s">
        <v>35</v>
      </c>
      <c r="I7" s="35" t="s">
        <v>35</v>
      </c>
      <c r="J7" s="35" t="s">
        <v>35</v>
      </c>
      <c r="K7" s="35" t="s">
        <v>35</v>
      </c>
      <c r="L7" s="35" t="s">
        <v>35</v>
      </c>
      <c r="M7" s="44"/>
    </row>
    <row r="8" spans="1:13" ht="30" customHeight="1" outlineLevel="1">
      <c r="A8" s="44">
        <f>A7+1</f>
        <v>2</v>
      </c>
      <c r="B8" s="101" t="s">
        <v>40</v>
      </c>
      <c r="C8" s="44"/>
      <c r="D8" s="44"/>
      <c r="E8" s="44"/>
      <c r="F8" s="44"/>
      <c r="G8" s="35" t="s">
        <v>35</v>
      </c>
      <c r="H8" s="35"/>
      <c r="I8" s="35"/>
      <c r="J8" s="35"/>
      <c r="K8" s="35"/>
      <c r="L8" s="102"/>
      <c r="M8" s="44"/>
    </row>
    <row r="9" spans="1:13" ht="40.5" customHeight="1" outlineLevel="1">
      <c r="A9" s="44">
        <f>A8+1</f>
        <v>3</v>
      </c>
      <c r="B9" s="101" t="s">
        <v>41</v>
      </c>
      <c r="C9" s="44"/>
      <c r="D9" s="44"/>
      <c r="E9" s="44"/>
      <c r="F9" s="44"/>
      <c r="G9" s="35" t="s">
        <v>35</v>
      </c>
      <c r="H9" s="35"/>
      <c r="I9" s="35"/>
      <c r="J9" s="35"/>
      <c r="K9" s="35"/>
      <c r="L9" s="102"/>
      <c r="M9" s="44"/>
    </row>
    <row r="10" spans="1:13" ht="44.25" customHeight="1" outlineLevel="1">
      <c r="A10" s="44">
        <f>A9+1</f>
        <v>4</v>
      </c>
      <c r="B10" s="101" t="s">
        <v>43</v>
      </c>
      <c r="C10" s="44"/>
      <c r="D10" s="44"/>
      <c r="E10" s="44"/>
      <c r="F10" s="44"/>
      <c r="G10" s="35" t="s">
        <v>35</v>
      </c>
      <c r="H10" s="35" t="s">
        <v>35</v>
      </c>
      <c r="I10" s="35" t="s">
        <v>35</v>
      </c>
      <c r="J10" s="35" t="s">
        <v>35</v>
      </c>
      <c r="K10" s="35"/>
      <c r="L10" s="102"/>
      <c r="M10" s="44"/>
    </row>
    <row r="11" spans="1:13" ht="15.75" outlineLevel="1">
      <c r="A11" s="44">
        <f>A10+1</f>
        <v>5</v>
      </c>
      <c r="B11" s="101" t="s">
        <v>44</v>
      </c>
      <c r="C11" s="44"/>
      <c r="D11" s="44"/>
      <c r="E11" s="44"/>
      <c r="F11" s="44"/>
      <c r="G11" s="35"/>
      <c r="H11" s="35"/>
      <c r="I11" s="35" t="s">
        <v>35</v>
      </c>
      <c r="J11" s="35" t="s">
        <v>35</v>
      </c>
      <c r="K11" s="35" t="s">
        <v>35</v>
      </c>
      <c r="L11" s="102"/>
      <c r="M11" s="44"/>
    </row>
    <row r="12" spans="1:13" ht="22.5" outlineLevel="1">
      <c r="A12" s="220" t="s">
        <v>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</row>
    <row r="13" spans="1:13" ht="22.5" outlineLevel="1">
      <c r="A13" s="191" t="s">
        <v>314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3"/>
    </row>
    <row r="14" spans="1:13" ht="22.5" outlineLevel="1">
      <c r="A14" s="221" t="s">
        <v>19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</row>
    <row r="15" spans="1:13" ht="15" outlineLevel="1">
      <c r="A15" s="217" t="s">
        <v>20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3" ht="15.75" outlineLevel="1">
      <c r="A16" s="185" t="s">
        <v>21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</row>
    <row r="17" spans="1:13" ht="15.75" outlineLevel="1">
      <c r="A17" s="32">
        <v>1</v>
      </c>
      <c r="B17" s="30" t="s">
        <v>230</v>
      </c>
      <c r="C17" s="32" t="s">
        <v>46</v>
      </c>
      <c r="D17" s="32">
        <v>3</v>
      </c>
      <c r="E17" s="63">
        <f>F17/D17</f>
        <v>261.169</v>
      </c>
      <c r="F17" s="63">
        <v>783.507</v>
      </c>
      <c r="G17" s="35" t="s">
        <v>35</v>
      </c>
      <c r="H17" s="35"/>
      <c r="I17" s="35"/>
      <c r="J17" s="35"/>
      <c r="K17" s="35"/>
      <c r="L17" s="35"/>
      <c r="M17" s="31"/>
    </row>
    <row r="18" spans="1:13" ht="15.75" outlineLevel="1">
      <c r="A18" s="32">
        <v>2</v>
      </c>
      <c r="B18" s="30" t="s">
        <v>231</v>
      </c>
      <c r="C18" s="32" t="s">
        <v>46</v>
      </c>
      <c r="D18" s="32">
        <v>2</v>
      </c>
      <c r="E18" s="63">
        <f aca="true" t="shared" si="0" ref="E18:E27">F18/D18</f>
        <v>249.205</v>
      </c>
      <c r="F18" s="63">
        <v>498.41</v>
      </c>
      <c r="G18" s="35" t="s">
        <v>35</v>
      </c>
      <c r="H18" s="35"/>
      <c r="I18" s="35"/>
      <c r="J18" s="35"/>
      <c r="K18" s="35"/>
      <c r="L18" s="35"/>
      <c r="M18" s="31"/>
    </row>
    <row r="19" spans="1:13" ht="15.75" outlineLevel="1">
      <c r="A19" s="32">
        <v>3</v>
      </c>
      <c r="B19" s="30" t="s">
        <v>233</v>
      </c>
      <c r="C19" s="32" t="s">
        <v>46</v>
      </c>
      <c r="D19" s="32">
        <v>1</v>
      </c>
      <c r="E19" s="63">
        <f t="shared" si="0"/>
        <v>260.647</v>
      </c>
      <c r="F19" s="63">
        <v>260.647</v>
      </c>
      <c r="G19" s="35" t="s">
        <v>35</v>
      </c>
      <c r="H19" s="35"/>
      <c r="I19" s="35"/>
      <c r="J19" s="35"/>
      <c r="K19" s="35"/>
      <c r="L19" s="35"/>
      <c r="M19" s="64"/>
    </row>
    <row r="20" spans="1:13" ht="15.75" outlineLevel="1">
      <c r="A20" s="32">
        <v>4</v>
      </c>
      <c r="B20" s="30" t="s">
        <v>232</v>
      </c>
      <c r="C20" s="32" t="s">
        <v>46</v>
      </c>
      <c r="D20" s="32">
        <v>2</v>
      </c>
      <c r="E20" s="63">
        <f t="shared" si="0"/>
        <v>251.679</v>
      </c>
      <c r="F20" s="63">
        <v>503.358</v>
      </c>
      <c r="G20" s="35" t="s">
        <v>35</v>
      </c>
      <c r="H20" s="35"/>
      <c r="I20" s="35"/>
      <c r="J20" s="35"/>
      <c r="K20" s="35"/>
      <c r="L20" s="35"/>
      <c r="M20" s="31"/>
    </row>
    <row r="21" spans="1:13" ht="15.75" outlineLevel="1">
      <c r="A21" s="32">
        <v>5</v>
      </c>
      <c r="B21" s="30" t="s">
        <v>235</v>
      </c>
      <c r="C21" s="32" t="s">
        <v>46</v>
      </c>
      <c r="D21" s="32">
        <v>1</v>
      </c>
      <c r="E21" s="63">
        <f t="shared" si="0"/>
        <v>268.12</v>
      </c>
      <c r="F21" s="63">
        <v>268.12</v>
      </c>
      <c r="G21" s="35"/>
      <c r="H21" s="35"/>
      <c r="I21" s="35"/>
      <c r="J21" s="35" t="s">
        <v>35</v>
      </c>
      <c r="K21" s="35"/>
      <c r="L21" s="35"/>
      <c r="M21" s="31"/>
    </row>
    <row r="22" spans="1:13" ht="15.75" outlineLevel="1">
      <c r="A22" s="32">
        <v>6</v>
      </c>
      <c r="B22" s="30" t="s">
        <v>234</v>
      </c>
      <c r="C22" s="32" t="s">
        <v>46</v>
      </c>
      <c r="D22" s="32">
        <v>2</v>
      </c>
      <c r="E22" s="63">
        <f t="shared" si="0"/>
        <v>258.9</v>
      </c>
      <c r="F22" s="63">
        <v>517.8</v>
      </c>
      <c r="G22" s="35" t="s">
        <v>35</v>
      </c>
      <c r="H22" s="35"/>
      <c r="I22" s="35"/>
      <c r="J22" s="35"/>
      <c r="K22" s="35"/>
      <c r="L22" s="35"/>
      <c r="M22" s="31"/>
    </row>
    <row r="23" spans="1:13" ht="15.75" outlineLevel="1">
      <c r="A23" s="32">
        <v>7</v>
      </c>
      <c r="B23" s="30" t="s">
        <v>236</v>
      </c>
      <c r="C23" s="32" t="s">
        <v>46</v>
      </c>
      <c r="D23" s="32">
        <v>2</v>
      </c>
      <c r="E23" s="63">
        <f t="shared" si="0"/>
        <v>187.98</v>
      </c>
      <c r="F23" s="63">
        <v>375.96</v>
      </c>
      <c r="G23" s="35"/>
      <c r="H23" s="35"/>
      <c r="I23" s="35"/>
      <c r="J23" s="35"/>
      <c r="K23" s="35"/>
      <c r="L23" s="35" t="s">
        <v>35</v>
      </c>
      <c r="M23" s="31"/>
    </row>
    <row r="24" spans="1:13" ht="15.75" outlineLevel="1">
      <c r="A24" s="32">
        <v>8</v>
      </c>
      <c r="B24" s="30" t="s">
        <v>237</v>
      </c>
      <c r="C24" s="31" t="s">
        <v>46</v>
      </c>
      <c r="D24" s="32">
        <v>1</v>
      </c>
      <c r="E24" s="63">
        <f t="shared" si="0"/>
        <v>15.671</v>
      </c>
      <c r="F24" s="63">
        <v>15.671</v>
      </c>
      <c r="G24" s="35" t="s">
        <v>35</v>
      </c>
      <c r="H24" s="35"/>
      <c r="I24" s="35"/>
      <c r="J24" s="35"/>
      <c r="K24" s="35"/>
      <c r="L24" s="35"/>
      <c r="M24" s="31"/>
    </row>
    <row r="25" spans="1:13" ht="15.75" outlineLevel="1">
      <c r="A25" s="32">
        <v>9</v>
      </c>
      <c r="B25" s="30" t="s">
        <v>238</v>
      </c>
      <c r="C25" s="31" t="s">
        <v>50</v>
      </c>
      <c r="D25" s="32">
        <v>3</v>
      </c>
      <c r="E25" s="63">
        <f t="shared" si="0"/>
        <v>6.327000000000001</v>
      </c>
      <c r="F25" s="63">
        <v>18.981</v>
      </c>
      <c r="G25" s="35" t="s">
        <v>35</v>
      </c>
      <c r="H25" s="35"/>
      <c r="I25" s="35"/>
      <c r="J25" s="35"/>
      <c r="K25" s="35"/>
      <c r="L25" s="35"/>
      <c r="M25" s="31"/>
    </row>
    <row r="26" spans="1:13" ht="15.75" outlineLevel="1">
      <c r="A26" s="32">
        <v>10</v>
      </c>
      <c r="B26" s="30" t="s">
        <v>239</v>
      </c>
      <c r="C26" s="32" t="s">
        <v>46</v>
      </c>
      <c r="D26" s="32">
        <v>2</v>
      </c>
      <c r="E26" s="63">
        <f t="shared" si="0"/>
        <v>90</v>
      </c>
      <c r="F26" s="63">
        <v>180</v>
      </c>
      <c r="G26" s="35"/>
      <c r="H26" s="35"/>
      <c r="I26" s="35"/>
      <c r="J26" s="35"/>
      <c r="K26" s="35"/>
      <c r="L26" s="35" t="s">
        <v>35</v>
      </c>
      <c r="M26" s="31"/>
    </row>
    <row r="27" spans="1:13" ht="15.75" outlineLevel="1">
      <c r="A27" s="32">
        <v>11</v>
      </c>
      <c r="B27" s="30" t="s">
        <v>240</v>
      </c>
      <c r="C27" s="32" t="s">
        <v>50</v>
      </c>
      <c r="D27" s="32">
        <v>63</v>
      </c>
      <c r="E27" s="63">
        <f t="shared" si="0"/>
        <v>0.5499206349206349</v>
      </c>
      <c r="F27" s="63">
        <v>34.645</v>
      </c>
      <c r="G27" s="35" t="s">
        <v>35</v>
      </c>
      <c r="H27" s="35"/>
      <c r="I27" s="35"/>
      <c r="J27" s="35"/>
      <c r="K27" s="35"/>
      <c r="L27" s="35"/>
      <c r="M27" s="31"/>
    </row>
    <row r="28" spans="1:13" ht="15.75" outlineLevel="1">
      <c r="A28" s="185" t="s">
        <v>22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1:13" ht="15.75" outlineLevel="1">
      <c r="A29" s="32">
        <v>12</v>
      </c>
      <c r="B29" s="42" t="s">
        <v>241</v>
      </c>
      <c r="C29" s="32" t="s">
        <v>47</v>
      </c>
      <c r="D29" s="32"/>
      <c r="E29" s="32"/>
      <c r="F29" s="32">
        <v>108.73</v>
      </c>
      <c r="G29" s="40"/>
      <c r="H29" s="40"/>
      <c r="I29" s="40"/>
      <c r="J29" s="40"/>
      <c r="K29" s="43" t="s">
        <v>35</v>
      </c>
      <c r="L29" s="40"/>
      <c r="M29" s="40"/>
    </row>
    <row r="30" spans="1:13" ht="15.75" outlineLevel="1">
      <c r="A30" s="32">
        <v>13</v>
      </c>
      <c r="B30" s="42" t="s">
        <v>242</v>
      </c>
      <c r="C30" s="32" t="s">
        <v>243</v>
      </c>
      <c r="D30" s="32">
        <v>5</v>
      </c>
      <c r="E30" s="32">
        <f>F30/D30</f>
        <v>26.448</v>
      </c>
      <c r="F30" s="32">
        <v>132.24</v>
      </c>
      <c r="G30" s="40"/>
      <c r="H30" s="40"/>
      <c r="I30" s="40"/>
      <c r="J30" s="43" t="s">
        <v>35</v>
      </c>
      <c r="K30" s="43"/>
      <c r="L30" s="40"/>
      <c r="M30" s="40"/>
    </row>
    <row r="31" spans="1:13" ht="15.75" outlineLevel="1">
      <c r="A31" s="32">
        <v>14</v>
      </c>
      <c r="B31" s="30" t="s">
        <v>244</v>
      </c>
      <c r="C31" s="31" t="s">
        <v>243</v>
      </c>
      <c r="D31" s="32">
        <v>3</v>
      </c>
      <c r="E31" s="33">
        <v>79.34</v>
      </c>
      <c r="F31" s="32">
        <v>79.34</v>
      </c>
      <c r="G31" s="35"/>
      <c r="H31" s="35"/>
      <c r="I31" s="65"/>
      <c r="J31" s="65"/>
      <c r="K31" s="65"/>
      <c r="L31" s="65" t="s">
        <v>35</v>
      </c>
      <c r="M31" s="31"/>
    </row>
    <row r="32" spans="1:13" ht="15.75" outlineLevel="1">
      <c r="A32" s="32">
        <v>15</v>
      </c>
      <c r="B32" s="30" t="s">
        <v>245</v>
      </c>
      <c r="C32" s="31" t="s">
        <v>243</v>
      </c>
      <c r="D32" s="32">
        <v>3</v>
      </c>
      <c r="E32" s="33">
        <v>1.1</v>
      </c>
      <c r="F32" s="32">
        <v>79.34</v>
      </c>
      <c r="G32" s="35"/>
      <c r="H32" s="35"/>
      <c r="I32" s="65"/>
      <c r="J32" s="65"/>
      <c r="K32" s="65"/>
      <c r="L32" s="65" t="s">
        <v>35</v>
      </c>
      <c r="M32" s="31"/>
    </row>
    <row r="33" spans="1:13" ht="15.75" outlineLevel="1">
      <c r="A33" s="32">
        <v>16</v>
      </c>
      <c r="B33" s="30" t="s">
        <v>246</v>
      </c>
      <c r="C33" s="31"/>
      <c r="D33" s="32"/>
      <c r="E33" s="33"/>
      <c r="F33" s="32">
        <v>277.49</v>
      </c>
      <c r="G33" s="35" t="s">
        <v>35</v>
      </c>
      <c r="H33" s="35"/>
      <c r="I33" s="65"/>
      <c r="J33" s="65"/>
      <c r="K33" s="65"/>
      <c r="L33" s="65"/>
      <c r="M33" s="31"/>
    </row>
    <row r="34" spans="1:13" ht="20.25" customHeight="1" outlineLevel="1">
      <c r="A34" s="185" t="s">
        <v>45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1:13" ht="15.75" outlineLevel="1">
      <c r="A35" s="31">
        <v>17</v>
      </c>
      <c r="B35" s="30" t="s">
        <v>247</v>
      </c>
      <c r="C35" s="31" t="s">
        <v>47</v>
      </c>
      <c r="D35" s="32">
        <v>105</v>
      </c>
      <c r="E35" s="33">
        <f aca="true" t="shared" si="1" ref="E35:E41">F35/D35</f>
        <v>1.2</v>
      </c>
      <c r="F35" s="33">
        <v>126</v>
      </c>
      <c r="G35" s="35" t="s">
        <v>35</v>
      </c>
      <c r="H35" s="66"/>
      <c r="I35" s="66"/>
      <c r="J35" s="66"/>
      <c r="K35" s="66"/>
      <c r="L35" s="66"/>
      <c r="M35" s="31"/>
    </row>
    <row r="36" spans="1:13" ht="15.75" outlineLevel="1">
      <c r="A36" s="31">
        <v>18</v>
      </c>
      <c r="B36" s="30" t="s">
        <v>248</v>
      </c>
      <c r="C36" s="31" t="s">
        <v>47</v>
      </c>
      <c r="D36" s="32">
        <v>123.2</v>
      </c>
      <c r="E36" s="33">
        <f t="shared" si="1"/>
        <v>1.2000811688311688</v>
      </c>
      <c r="F36" s="33">
        <v>147.85</v>
      </c>
      <c r="G36" s="35" t="s">
        <v>35</v>
      </c>
      <c r="H36" s="35"/>
      <c r="I36" s="66"/>
      <c r="J36" s="66"/>
      <c r="K36" s="66"/>
      <c r="L36" s="66"/>
      <c r="M36" s="31"/>
    </row>
    <row r="37" spans="1:13" ht="15.75" outlineLevel="1">
      <c r="A37" s="31">
        <v>19</v>
      </c>
      <c r="B37" s="30" t="s">
        <v>249</v>
      </c>
      <c r="C37" s="31" t="s">
        <v>47</v>
      </c>
      <c r="D37" s="32">
        <v>105</v>
      </c>
      <c r="E37" s="33">
        <f t="shared" si="1"/>
        <v>1.2</v>
      </c>
      <c r="F37" s="33">
        <v>126</v>
      </c>
      <c r="G37" s="35"/>
      <c r="H37" s="65" t="s">
        <v>35</v>
      </c>
      <c r="I37" s="35"/>
      <c r="J37" s="66"/>
      <c r="K37" s="66"/>
      <c r="L37" s="66"/>
      <c r="M37" s="31"/>
    </row>
    <row r="38" spans="1:13" ht="15.75" outlineLevel="1">
      <c r="A38" s="31">
        <v>20</v>
      </c>
      <c r="B38" s="30" t="s">
        <v>250</v>
      </c>
      <c r="C38" s="67" t="s">
        <v>47</v>
      </c>
      <c r="D38" s="32">
        <v>105</v>
      </c>
      <c r="E38" s="33">
        <f t="shared" si="1"/>
        <v>1.2</v>
      </c>
      <c r="F38" s="33">
        <v>126</v>
      </c>
      <c r="G38" s="35"/>
      <c r="H38" s="66"/>
      <c r="I38" s="35" t="s">
        <v>35</v>
      </c>
      <c r="J38" s="66"/>
      <c r="K38" s="66"/>
      <c r="L38" s="66"/>
      <c r="M38" s="31"/>
    </row>
    <row r="39" spans="1:13" ht="15.75" outlineLevel="1">
      <c r="A39" s="31">
        <v>21</v>
      </c>
      <c r="B39" s="30" t="s">
        <v>251</v>
      </c>
      <c r="C39" s="31" t="s">
        <v>47</v>
      </c>
      <c r="D39" s="32">
        <v>48</v>
      </c>
      <c r="E39" s="33">
        <f t="shared" si="1"/>
        <v>0.9</v>
      </c>
      <c r="F39" s="32">
        <v>43.2</v>
      </c>
      <c r="G39" s="35"/>
      <c r="H39" s="66"/>
      <c r="I39" s="66"/>
      <c r="J39" s="35" t="s">
        <v>35</v>
      </c>
      <c r="K39" s="66"/>
      <c r="L39" s="66"/>
      <c r="M39" s="31"/>
    </row>
    <row r="40" spans="1:13" ht="15.75" outlineLevel="1">
      <c r="A40" s="31">
        <v>22</v>
      </c>
      <c r="B40" s="30" t="s">
        <v>252</v>
      </c>
      <c r="C40" s="67" t="s">
        <v>47</v>
      </c>
      <c r="D40" s="32">
        <v>56</v>
      </c>
      <c r="E40" s="33">
        <f t="shared" si="1"/>
        <v>0.9</v>
      </c>
      <c r="F40" s="33">
        <v>50.4</v>
      </c>
      <c r="G40" s="35"/>
      <c r="H40" s="66"/>
      <c r="I40" s="35"/>
      <c r="J40" s="65" t="s">
        <v>35</v>
      </c>
      <c r="K40" s="66"/>
      <c r="L40" s="66"/>
      <c r="M40" s="31"/>
    </row>
    <row r="41" spans="1:13" ht="15.75" outlineLevel="1">
      <c r="A41" s="31">
        <v>23</v>
      </c>
      <c r="B41" s="30" t="s">
        <v>253</v>
      </c>
      <c r="C41" s="31" t="s">
        <v>47</v>
      </c>
      <c r="D41" s="32">
        <v>62</v>
      </c>
      <c r="E41" s="33">
        <f t="shared" si="1"/>
        <v>0.8999999999999999</v>
      </c>
      <c r="F41" s="32">
        <v>55.8</v>
      </c>
      <c r="G41" s="35"/>
      <c r="H41" s="66"/>
      <c r="I41" s="66"/>
      <c r="J41" s="35" t="s">
        <v>35</v>
      </c>
      <c r="K41" s="66"/>
      <c r="L41" s="66"/>
      <c r="M41" s="31"/>
    </row>
    <row r="42" spans="1:13" ht="15.75" outlineLevel="1">
      <c r="A42" s="204" t="s">
        <v>16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</row>
    <row r="43" spans="1:17" ht="16.5" outlineLevel="1" thickBot="1">
      <c r="A43" s="29">
        <v>24</v>
      </c>
      <c r="B43" s="30" t="s">
        <v>254</v>
      </c>
      <c r="C43" s="32" t="s">
        <v>47</v>
      </c>
      <c r="D43" s="32">
        <v>60</v>
      </c>
      <c r="E43" s="33">
        <f>F43/D43</f>
        <v>1.25</v>
      </c>
      <c r="F43" s="33">
        <v>75</v>
      </c>
      <c r="G43" s="68"/>
      <c r="H43" s="35"/>
      <c r="I43" s="69" t="s">
        <v>35</v>
      </c>
      <c r="J43" s="35" t="s">
        <v>35</v>
      </c>
      <c r="K43" s="35" t="s">
        <v>35</v>
      </c>
      <c r="L43" s="68"/>
      <c r="M43" s="31"/>
      <c r="Q43" s="6"/>
    </row>
    <row r="44" spans="1:13" ht="18.75" outlineLevel="1" thickBot="1">
      <c r="A44" s="211" t="s">
        <v>255</v>
      </c>
      <c r="B44" s="212"/>
      <c r="C44" s="212"/>
      <c r="D44" s="212"/>
      <c r="E44" s="174">
        <f>SUM(F17:F27,F29:F33,F35:F41,F43)</f>
        <v>4884.489</v>
      </c>
      <c r="F44" s="174"/>
      <c r="G44" s="174"/>
      <c r="H44" s="174"/>
      <c r="I44" s="174"/>
      <c r="J44" s="174"/>
      <c r="K44" s="174"/>
      <c r="L44" s="174"/>
      <c r="M44" s="175"/>
    </row>
    <row r="45" spans="1:13" ht="15" outlineLevel="1">
      <c r="A45" s="210" t="s">
        <v>17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</row>
    <row r="46" spans="1:13" ht="15.75" outlineLevel="1">
      <c r="A46" s="185" t="s">
        <v>21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</row>
    <row r="47" spans="1:13" ht="15.75" outlineLevel="1">
      <c r="A47" s="32">
        <v>25</v>
      </c>
      <c r="B47" s="30" t="s">
        <v>256</v>
      </c>
      <c r="C47" s="32" t="s">
        <v>46</v>
      </c>
      <c r="D47" s="32">
        <v>3</v>
      </c>
      <c r="E47" s="63">
        <f aca="true" t="shared" si="2" ref="E47:E53">F47/D47</f>
        <v>257.55199999999996</v>
      </c>
      <c r="F47" s="63">
        <v>772.656</v>
      </c>
      <c r="G47" s="35" t="s">
        <v>35</v>
      </c>
      <c r="H47" s="35"/>
      <c r="I47" s="35"/>
      <c r="J47" s="35"/>
      <c r="K47" s="35"/>
      <c r="L47" s="35"/>
      <c r="M47" s="31"/>
    </row>
    <row r="48" spans="1:13" ht="15" customHeight="1" outlineLevel="1">
      <c r="A48" s="32">
        <v>26</v>
      </c>
      <c r="B48" s="30" t="s">
        <v>257</v>
      </c>
      <c r="C48" s="32" t="s">
        <v>46</v>
      </c>
      <c r="D48" s="32">
        <v>2</v>
      </c>
      <c r="E48" s="63">
        <f t="shared" si="2"/>
        <v>223.6045</v>
      </c>
      <c r="F48" s="63">
        <v>447.209</v>
      </c>
      <c r="G48" s="35" t="s">
        <v>35</v>
      </c>
      <c r="H48" s="35"/>
      <c r="I48" s="35"/>
      <c r="J48" s="35"/>
      <c r="K48" s="35"/>
      <c r="L48" s="35"/>
      <c r="M48" s="31"/>
    </row>
    <row r="49" spans="1:13" ht="15.75" outlineLevel="1">
      <c r="A49" s="32">
        <v>27</v>
      </c>
      <c r="B49" s="30" t="s">
        <v>258</v>
      </c>
      <c r="C49" s="32" t="s">
        <v>46</v>
      </c>
      <c r="D49" s="32">
        <v>3</v>
      </c>
      <c r="E49" s="63">
        <f t="shared" si="2"/>
        <v>246.01999999999998</v>
      </c>
      <c r="F49" s="63">
        <v>738.06</v>
      </c>
      <c r="G49" s="35"/>
      <c r="H49" s="35"/>
      <c r="I49" s="35"/>
      <c r="J49" s="35"/>
      <c r="K49" s="35"/>
      <c r="L49" s="35" t="s">
        <v>35</v>
      </c>
      <c r="M49" s="31"/>
    </row>
    <row r="50" spans="1:13" ht="15.75" outlineLevel="1">
      <c r="A50" s="32">
        <v>28</v>
      </c>
      <c r="B50" s="30" t="s">
        <v>259</v>
      </c>
      <c r="C50" s="32" t="s">
        <v>46</v>
      </c>
      <c r="D50" s="32">
        <v>3</v>
      </c>
      <c r="E50" s="63">
        <f t="shared" si="2"/>
        <v>257.55333333333334</v>
      </c>
      <c r="F50" s="63">
        <v>772.66</v>
      </c>
      <c r="G50" s="36"/>
      <c r="H50" s="35" t="s">
        <v>35</v>
      </c>
      <c r="I50" s="35"/>
      <c r="J50" s="35"/>
      <c r="K50" s="35"/>
      <c r="L50" s="35"/>
      <c r="M50" s="31"/>
    </row>
    <row r="51" spans="1:13" ht="15.75" outlineLevel="1">
      <c r="A51" s="32">
        <v>29</v>
      </c>
      <c r="B51" s="30" t="s">
        <v>260</v>
      </c>
      <c r="C51" s="32" t="s">
        <v>46</v>
      </c>
      <c r="D51" s="32">
        <v>1</v>
      </c>
      <c r="E51" s="63">
        <f t="shared" si="2"/>
        <v>260.79</v>
      </c>
      <c r="F51" s="63">
        <v>260.79</v>
      </c>
      <c r="G51" s="36"/>
      <c r="H51" s="35"/>
      <c r="I51" s="35" t="s">
        <v>35</v>
      </c>
      <c r="J51" s="35"/>
      <c r="K51" s="35"/>
      <c r="L51" s="35"/>
      <c r="M51" s="31"/>
    </row>
    <row r="52" spans="1:13" ht="15.75" outlineLevel="1">
      <c r="A52" s="32">
        <v>30</v>
      </c>
      <c r="B52" s="30" t="s">
        <v>261</v>
      </c>
      <c r="C52" s="32" t="s">
        <v>46</v>
      </c>
      <c r="D52" s="32">
        <v>1</v>
      </c>
      <c r="E52" s="63">
        <f t="shared" si="2"/>
        <v>257.118</v>
      </c>
      <c r="F52" s="63">
        <v>257.118</v>
      </c>
      <c r="G52" s="37" t="s">
        <v>35</v>
      </c>
      <c r="H52" s="35"/>
      <c r="I52" s="35"/>
      <c r="J52" s="35"/>
      <c r="K52" s="35"/>
      <c r="L52" s="35"/>
      <c r="M52" s="31"/>
    </row>
    <row r="53" spans="1:13" ht="15.75" outlineLevel="1">
      <c r="A53" s="32">
        <v>31</v>
      </c>
      <c r="B53" s="30" t="s">
        <v>51</v>
      </c>
      <c r="C53" s="32" t="s">
        <v>46</v>
      </c>
      <c r="D53" s="32">
        <v>1</v>
      </c>
      <c r="E53" s="63">
        <f t="shared" si="2"/>
        <v>494.839</v>
      </c>
      <c r="F53" s="63">
        <v>494.839</v>
      </c>
      <c r="G53" s="37" t="s">
        <v>35</v>
      </c>
      <c r="H53" s="35"/>
      <c r="I53" s="35"/>
      <c r="J53" s="35"/>
      <c r="K53" s="35"/>
      <c r="L53" s="35"/>
      <c r="M53" s="31"/>
    </row>
    <row r="54" spans="1:13" ht="15.75" outlineLevel="1">
      <c r="A54" s="185" t="s">
        <v>22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</row>
    <row r="55" spans="1:13" ht="15.75" outlineLevel="1">
      <c r="A55" s="32">
        <v>32</v>
      </c>
      <c r="B55" s="30" t="s">
        <v>262</v>
      </c>
      <c r="C55" s="31" t="s">
        <v>47</v>
      </c>
      <c r="D55" s="32"/>
      <c r="E55" s="33"/>
      <c r="F55" s="32">
        <v>326.85</v>
      </c>
      <c r="G55" s="35"/>
      <c r="H55" s="35" t="s">
        <v>35</v>
      </c>
      <c r="I55" s="5"/>
      <c r="J55" s="65"/>
      <c r="K55" s="65"/>
      <c r="L55" s="65"/>
      <c r="M55" s="31"/>
    </row>
    <row r="56" spans="1:13" ht="20.25" customHeight="1" outlineLevel="1">
      <c r="A56" s="185" t="s">
        <v>45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</row>
    <row r="57" spans="1:13" ht="15.75" outlineLevel="1">
      <c r="A57" s="31">
        <v>33</v>
      </c>
      <c r="B57" s="30" t="s">
        <v>263</v>
      </c>
      <c r="C57" s="31" t="s">
        <v>47</v>
      </c>
      <c r="D57" s="32">
        <v>176</v>
      </c>
      <c r="E57" s="33">
        <f aca="true" t="shared" si="3" ref="E57:E62">F57/D57</f>
        <v>0.8565909090909091</v>
      </c>
      <c r="F57" s="33">
        <v>150.76</v>
      </c>
      <c r="G57" s="35"/>
      <c r="H57" s="36"/>
      <c r="I57" s="35"/>
      <c r="J57" s="36"/>
      <c r="K57" s="65" t="s">
        <v>35</v>
      </c>
      <c r="L57" s="66"/>
      <c r="M57" s="31"/>
    </row>
    <row r="58" spans="1:13" ht="15.75" outlineLevel="1">
      <c r="A58" s="31">
        <v>34</v>
      </c>
      <c r="B58" s="30" t="s">
        <v>264</v>
      </c>
      <c r="C58" s="31" t="s">
        <v>47</v>
      </c>
      <c r="D58" s="32">
        <v>176</v>
      </c>
      <c r="E58" s="33">
        <f t="shared" si="3"/>
        <v>0.8565909090909091</v>
      </c>
      <c r="F58" s="33">
        <v>150.76</v>
      </c>
      <c r="G58" s="35"/>
      <c r="H58" s="36"/>
      <c r="I58" s="35"/>
      <c r="J58" s="36"/>
      <c r="K58" s="65" t="s">
        <v>35</v>
      </c>
      <c r="L58" s="66"/>
      <c r="M58" s="31"/>
    </row>
    <row r="59" spans="1:13" ht="15.75" outlineLevel="1">
      <c r="A59" s="31">
        <v>35</v>
      </c>
      <c r="B59" s="30" t="s">
        <v>411</v>
      </c>
      <c r="C59" s="31" t="s">
        <v>47</v>
      </c>
      <c r="D59" s="32">
        <v>176</v>
      </c>
      <c r="E59" s="33">
        <f>F59/D59</f>
        <v>0.8565909090909091</v>
      </c>
      <c r="F59" s="33">
        <v>150.76</v>
      </c>
      <c r="G59" s="35"/>
      <c r="H59" s="36"/>
      <c r="I59" s="35"/>
      <c r="J59" s="36"/>
      <c r="K59" s="65" t="s">
        <v>35</v>
      </c>
      <c r="L59" s="66"/>
      <c r="M59" s="31"/>
    </row>
    <row r="60" spans="1:13" ht="15.75" outlineLevel="1">
      <c r="A60" s="31">
        <v>36</v>
      </c>
      <c r="B60" s="30" t="s">
        <v>265</v>
      </c>
      <c r="C60" s="31" t="s">
        <v>47</v>
      </c>
      <c r="D60" s="32">
        <v>56</v>
      </c>
      <c r="E60" s="33">
        <f t="shared" si="3"/>
        <v>0.9</v>
      </c>
      <c r="F60" s="33">
        <v>50.4</v>
      </c>
      <c r="G60" s="35"/>
      <c r="H60" s="36"/>
      <c r="I60" s="35"/>
      <c r="J60" s="36"/>
      <c r="K60" s="65" t="s">
        <v>35</v>
      </c>
      <c r="L60" s="66"/>
      <c r="M60" s="31"/>
    </row>
    <row r="61" spans="1:13" ht="15.75" outlineLevel="1">
      <c r="A61" s="31">
        <v>37</v>
      </c>
      <c r="B61" s="30" t="s">
        <v>266</v>
      </c>
      <c r="C61" s="31" t="s">
        <v>47</v>
      </c>
      <c r="D61" s="32">
        <v>56</v>
      </c>
      <c r="E61" s="33">
        <f t="shared" si="3"/>
        <v>0.9</v>
      </c>
      <c r="F61" s="33">
        <v>50.4</v>
      </c>
      <c r="G61" s="35"/>
      <c r="H61" s="36"/>
      <c r="I61" s="35"/>
      <c r="J61" s="36"/>
      <c r="K61" s="65" t="s">
        <v>35</v>
      </c>
      <c r="L61" s="66"/>
      <c r="M61" s="31"/>
    </row>
    <row r="62" spans="1:13" ht="15.75" outlineLevel="1">
      <c r="A62" s="31">
        <v>38</v>
      </c>
      <c r="B62" s="30" t="s">
        <v>267</v>
      </c>
      <c r="C62" s="31" t="s">
        <v>47</v>
      </c>
      <c r="D62" s="32">
        <v>1496</v>
      </c>
      <c r="E62" s="33">
        <f t="shared" si="3"/>
        <v>0.21848262032085564</v>
      </c>
      <c r="F62" s="33">
        <v>326.85</v>
      </c>
      <c r="G62" s="35"/>
      <c r="H62" s="37" t="s">
        <v>35</v>
      </c>
      <c r="I62" s="66"/>
      <c r="J62" s="35"/>
      <c r="K62" s="65"/>
      <c r="L62" s="66"/>
      <c r="M62" s="31"/>
    </row>
    <row r="63" spans="1:13" ht="15.75" outlineLevel="1">
      <c r="A63" s="204" t="s">
        <v>16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</row>
    <row r="64" spans="1:17" ht="15.75" outlineLevel="1">
      <c r="A64" s="29">
        <v>39</v>
      </c>
      <c r="B64" s="30" t="s">
        <v>52</v>
      </c>
      <c r="C64" s="32" t="s">
        <v>49</v>
      </c>
      <c r="D64" s="32">
        <v>152</v>
      </c>
      <c r="E64" s="33">
        <f aca="true" t="shared" si="4" ref="E64:E69">F64/D64</f>
        <v>0.8175986842105264</v>
      </c>
      <c r="F64" s="33">
        <v>124.275</v>
      </c>
      <c r="G64" s="35" t="s">
        <v>35</v>
      </c>
      <c r="H64" s="35" t="s">
        <v>35</v>
      </c>
      <c r="I64" s="68"/>
      <c r="J64" s="35"/>
      <c r="K64" s="35"/>
      <c r="L64" s="68"/>
      <c r="M64" s="31"/>
      <c r="Q64" s="6"/>
    </row>
    <row r="65" spans="1:17" ht="15.75" outlineLevel="1">
      <c r="A65" s="29">
        <v>40</v>
      </c>
      <c r="B65" s="30" t="s">
        <v>53</v>
      </c>
      <c r="C65" s="32" t="s">
        <v>49</v>
      </c>
      <c r="D65" s="32">
        <v>63</v>
      </c>
      <c r="E65" s="33">
        <f t="shared" si="4"/>
        <v>0.8184920634920635</v>
      </c>
      <c r="F65" s="33">
        <v>51.565</v>
      </c>
      <c r="G65" s="35"/>
      <c r="H65" s="36"/>
      <c r="I65" s="68"/>
      <c r="J65" s="35"/>
      <c r="K65" s="35"/>
      <c r="L65" s="69" t="s">
        <v>35</v>
      </c>
      <c r="M65" s="31"/>
      <c r="Q65" s="6"/>
    </row>
    <row r="66" spans="1:17" ht="15.75" outlineLevel="1">
      <c r="A66" s="29">
        <v>41</v>
      </c>
      <c r="B66" s="30" t="s">
        <v>48</v>
      </c>
      <c r="C66" s="32" t="s">
        <v>49</v>
      </c>
      <c r="D66" s="32">
        <v>139</v>
      </c>
      <c r="E66" s="33">
        <f t="shared" si="4"/>
        <v>0.8166618705035972</v>
      </c>
      <c r="F66" s="33">
        <v>113.516</v>
      </c>
      <c r="G66" s="35" t="s">
        <v>35</v>
      </c>
      <c r="H66" s="36"/>
      <c r="I66" s="68"/>
      <c r="J66" s="35"/>
      <c r="K66" s="35"/>
      <c r="L66" s="68"/>
      <c r="M66" s="31"/>
      <c r="Q66" s="6"/>
    </row>
    <row r="67" spans="1:17" ht="15.75" outlineLevel="1">
      <c r="A67" s="29">
        <v>42</v>
      </c>
      <c r="B67" s="30" t="s">
        <v>54</v>
      </c>
      <c r="C67" s="32" t="s">
        <v>49</v>
      </c>
      <c r="D67" s="32">
        <v>31</v>
      </c>
      <c r="E67" s="33">
        <f t="shared" si="4"/>
        <v>0.818483870967742</v>
      </c>
      <c r="F67" s="33">
        <v>25.373</v>
      </c>
      <c r="G67" s="35"/>
      <c r="H67" s="36"/>
      <c r="I67" s="68"/>
      <c r="J67" s="35"/>
      <c r="K67" s="35"/>
      <c r="L67" s="69" t="s">
        <v>35</v>
      </c>
      <c r="M67" s="31"/>
      <c r="Q67" s="6"/>
    </row>
    <row r="68" spans="1:17" ht="15.75" outlineLevel="1">
      <c r="A68" s="29">
        <v>43</v>
      </c>
      <c r="B68" s="30" t="s">
        <v>268</v>
      </c>
      <c r="C68" s="32" t="s">
        <v>213</v>
      </c>
      <c r="D68" s="32">
        <v>60</v>
      </c>
      <c r="E68" s="33">
        <f t="shared" si="4"/>
        <v>1.25</v>
      </c>
      <c r="F68" s="33">
        <v>75</v>
      </c>
      <c r="G68" s="35"/>
      <c r="H68" s="36"/>
      <c r="I68" s="69" t="s">
        <v>35</v>
      </c>
      <c r="J68" s="35" t="s">
        <v>35</v>
      </c>
      <c r="K68" s="35"/>
      <c r="L68" s="69"/>
      <c r="M68" s="31"/>
      <c r="Q68" s="6"/>
    </row>
    <row r="69" spans="1:17" ht="16.5" outlineLevel="1" thickBot="1">
      <c r="A69" s="29">
        <v>44</v>
      </c>
      <c r="B69" s="30" t="s">
        <v>55</v>
      </c>
      <c r="C69" s="32" t="s">
        <v>49</v>
      </c>
      <c r="D69" s="32">
        <v>63</v>
      </c>
      <c r="E69" s="33">
        <f t="shared" si="4"/>
        <v>0.8184920634920635</v>
      </c>
      <c r="F69" s="33">
        <v>51.565</v>
      </c>
      <c r="G69" s="35" t="s">
        <v>35</v>
      </c>
      <c r="H69" s="36"/>
      <c r="I69" s="68"/>
      <c r="J69" s="35"/>
      <c r="K69" s="35"/>
      <c r="L69" s="68"/>
      <c r="M69" s="31"/>
      <c r="Q69" s="6"/>
    </row>
    <row r="70" spans="1:13" ht="18.75" outlineLevel="1" thickBot="1">
      <c r="A70" s="211" t="s">
        <v>361</v>
      </c>
      <c r="B70" s="212"/>
      <c r="C70" s="212"/>
      <c r="D70" s="212"/>
      <c r="E70" s="174">
        <f>SUM(F47:F53,F55,F57:F62,F64:F69)</f>
        <v>5391.405999999998</v>
      </c>
      <c r="F70" s="174"/>
      <c r="G70" s="174"/>
      <c r="H70" s="174"/>
      <c r="I70" s="174"/>
      <c r="J70" s="174"/>
      <c r="K70" s="174"/>
      <c r="L70" s="174"/>
      <c r="M70" s="175"/>
    </row>
    <row r="71" spans="1:13" ht="15" outlineLevel="1">
      <c r="A71" s="210" t="s">
        <v>18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</row>
    <row r="72" spans="1:13" ht="15.75" outlineLevel="1">
      <c r="A72" s="185" t="s">
        <v>21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</row>
    <row r="73" spans="1:13" ht="15.75" outlineLevel="1">
      <c r="A73" s="32">
        <v>45</v>
      </c>
      <c r="B73" s="30" t="s">
        <v>269</v>
      </c>
      <c r="C73" s="32" t="s">
        <v>46</v>
      </c>
      <c r="D73" s="32">
        <v>1</v>
      </c>
      <c r="E73" s="63">
        <f>F73/D73</f>
        <v>131.775</v>
      </c>
      <c r="F73" s="63">
        <v>131.775</v>
      </c>
      <c r="G73" s="35" t="s">
        <v>35</v>
      </c>
      <c r="H73" s="35"/>
      <c r="I73" s="35"/>
      <c r="J73" s="35"/>
      <c r="K73" s="35"/>
      <c r="L73" s="35"/>
      <c r="M73" s="31"/>
    </row>
    <row r="74" spans="1:13" ht="15.75" outlineLevel="1">
      <c r="A74" s="32">
        <v>46</v>
      </c>
      <c r="B74" s="30" t="s">
        <v>270</v>
      </c>
      <c r="C74" s="31" t="s">
        <v>50</v>
      </c>
      <c r="D74" s="32">
        <v>1</v>
      </c>
      <c r="E74" s="63">
        <f aca="true" t="shared" si="5" ref="E74:E94">F74/D74</f>
        <v>6.327</v>
      </c>
      <c r="F74" s="63">
        <v>6.327</v>
      </c>
      <c r="G74" s="35" t="s">
        <v>35</v>
      </c>
      <c r="H74" s="35"/>
      <c r="I74" s="35"/>
      <c r="J74" s="35"/>
      <c r="K74" s="35"/>
      <c r="L74" s="35"/>
      <c r="M74" s="31"/>
    </row>
    <row r="75" spans="1:13" ht="15.75" outlineLevel="1">
      <c r="A75" s="32">
        <v>47</v>
      </c>
      <c r="B75" s="30" t="s">
        <v>271</v>
      </c>
      <c r="C75" s="67" t="s">
        <v>50</v>
      </c>
      <c r="D75" s="32">
        <v>1</v>
      </c>
      <c r="E75" s="63">
        <f t="shared" si="5"/>
        <v>6.327</v>
      </c>
      <c r="F75" s="63">
        <v>6.327</v>
      </c>
      <c r="G75" s="35" t="s">
        <v>35</v>
      </c>
      <c r="H75" s="35"/>
      <c r="I75" s="35"/>
      <c r="J75" s="35"/>
      <c r="K75" s="35"/>
      <c r="L75" s="35"/>
      <c r="M75" s="31"/>
    </row>
    <row r="76" spans="1:13" ht="15.75" outlineLevel="1">
      <c r="A76" s="32">
        <v>48</v>
      </c>
      <c r="B76" s="30" t="s">
        <v>272</v>
      </c>
      <c r="C76" s="67" t="s">
        <v>50</v>
      </c>
      <c r="D76" s="32"/>
      <c r="E76" s="63"/>
      <c r="F76" s="63">
        <v>22.775</v>
      </c>
      <c r="G76" s="35" t="s">
        <v>35</v>
      </c>
      <c r="H76" s="35"/>
      <c r="I76" s="35"/>
      <c r="J76" s="35"/>
      <c r="K76" s="35"/>
      <c r="L76" s="35"/>
      <c r="M76" s="31"/>
    </row>
    <row r="77" spans="1:13" ht="15.75" outlineLevel="1">
      <c r="A77" s="32">
        <v>49</v>
      </c>
      <c r="B77" s="30" t="s">
        <v>273</v>
      </c>
      <c r="C77" s="67" t="s">
        <v>46</v>
      </c>
      <c r="D77" s="32">
        <v>1</v>
      </c>
      <c r="E77" s="63">
        <f t="shared" si="5"/>
        <v>744.79</v>
      </c>
      <c r="F77" s="63">
        <v>744.79</v>
      </c>
      <c r="G77" s="35"/>
      <c r="H77" s="35"/>
      <c r="I77" s="35"/>
      <c r="J77" s="35"/>
      <c r="K77" s="35"/>
      <c r="L77" s="35" t="s">
        <v>35</v>
      </c>
      <c r="M77" s="31"/>
    </row>
    <row r="78" spans="1:13" ht="15.75" outlineLevel="1">
      <c r="A78" s="32">
        <v>50</v>
      </c>
      <c r="B78" s="30" t="s">
        <v>274</v>
      </c>
      <c r="C78" s="32" t="s">
        <v>46</v>
      </c>
      <c r="D78" s="32">
        <v>1</v>
      </c>
      <c r="E78" s="63">
        <f t="shared" si="5"/>
        <v>218.2</v>
      </c>
      <c r="F78" s="63">
        <v>218.2</v>
      </c>
      <c r="G78" s="35"/>
      <c r="H78" s="35"/>
      <c r="I78" s="35"/>
      <c r="J78" s="35"/>
      <c r="K78" s="35"/>
      <c r="L78" s="35" t="s">
        <v>35</v>
      </c>
      <c r="M78" s="31"/>
    </row>
    <row r="79" spans="1:13" ht="15.75" outlineLevel="1">
      <c r="A79" s="32">
        <v>51</v>
      </c>
      <c r="B79" s="30" t="s">
        <v>275</v>
      </c>
      <c r="C79" s="32" t="s">
        <v>46</v>
      </c>
      <c r="D79" s="32">
        <v>2</v>
      </c>
      <c r="E79" s="63">
        <f t="shared" si="5"/>
        <v>1468.35</v>
      </c>
      <c r="F79" s="63">
        <v>2936.7</v>
      </c>
      <c r="G79" s="35"/>
      <c r="H79" s="35"/>
      <c r="I79" s="35" t="s">
        <v>35</v>
      </c>
      <c r="J79" s="35" t="s">
        <v>35</v>
      </c>
      <c r="K79" s="35" t="s">
        <v>35</v>
      </c>
      <c r="L79" s="35"/>
      <c r="M79" s="31"/>
    </row>
    <row r="80" spans="1:13" ht="15.75" outlineLevel="1">
      <c r="A80" s="32">
        <v>52</v>
      </c>
      <c r="B80" s="30" t="s">
        <v>276</v>
      </c>
      <c r="C80" s="32" t="s">
        <v>46</v>
      </c>
      <c r="D80" s="32">
        <v>1</v>
      </c>
      <c r="E80" s="63">
        <f>F80/D80</f>
        <v>1468.35</v>
      </c>
      <c r="F80" s="63">
        <v>1468.35</v>
      </c>
      <c r="G80" s="35"/>
      <c r="H80" s="35"/>
      <c r="I80" s="35"/>
      <c r="J80" s="35"/>
      <c r="K80" s="35"/>
      <c r="L80" s="35" t="s">
        <v>35</v>
      </c>
      <c r="M80" s="31"/>
    </row>
    <row r="81" spans="1:13" ht="15.75" outlineLevel="1">
      <c r="A81" s="32">
        <v>53</v>
      </c>
      <c r="B81" s="30" t="s">
        <v>282</v>
      </c>
      <c r="C81" s="32" t="s">
        <v>46</v>
      </c>
      <c r="D81" s="32">
        <v>2</v>
      </c>
      <c r="E81" s="63">
        <f t="shared" si="5"/>
        <v>3.0855</v>
      </c>
      <c r="F81" s="63">
        <v>6.171</v>
      </c>
      <c r="G81" s="35" t="s">
        <v>35</v>
      </c>
      <c r="H81" s="35"/>
      <c r="I81" s="36"/>
      <c r="J81" s="35"/>
      <c r="K81" s="35"/>
      <c r="L81" s="35"/>
      <c r="M81" s="31"/>
    </row>
    <row r="82" spans="1:13" ht="15.75" outlineLevel="1">
      <c r="A82" s="32">
        <v>54</v>
      </c>
      <c r="B82" s="30" t="s">
        <v>283</v>
      </c>
      <c r="C82" s="32" t="s">
        <v>50</v>
      </c>
      <c r="D82" s="32">
        <v>106</v>
      </c>
      <c r="E82" s="63">
        <f t="shared" si="5"/>
        <v>0.5464433962264151</v>
      </c>
      <c r="F82" s="63">
        <v>57.923</v>
      </c>
      <c r="G82" s="35" t="s">
        <v>35</v>
      </c>
      <c r="H82" s="35"/>
      <c r="I82" s="35"/>
      <c r="J82" s="35"/>
      <c r="K82" s="35"/>
      <c r="L82" s="35"/>
      <c r="M82" s="31"/>
    </row>
    <row r="83" spans="1:13" ht="15.75" outlineLevel="1">
      <c r="A83" s="32">
        <v>55</v>
      </c>
      <c r="B83" s="30" t="s">
        <v>284</v>
      </c>
      <c r="C83" s="32" t="s">
        <v>46</v>
      </c>
      <c r="D83" s="32">
        <v>4</v>
      </c>
      <c r="E83" s="63">
        <f t="shared" si="5"/>
        <v>21.44775</v>
      </c>
      <c r="F83" s="63">
        <v>85.791</v>
      </c>
      <c r="G83" s="35" t="s">
        <v>35</v>
      </c>
      <c r="H83" s="35"/>
      <c r="I83" s="35"/>
      <c r="J83" s="35"/>
      <c r="K83" s="35"/>
      <c r="L83" s="35"/>
      <c r="M83" s="31"/>
    </row>
    <row r="84" spans="1:13" ht="15.75" outlineLevel="1">
      <c r="A84" s="32">
        <v>56</v>
      </c>
      <c r="B84" s="30" t="s">
        <v>285</v>
      </c>
      <c r="C84" s="32" t="s">
        <v>46</v>
      </c>
      <c r="D84" s="32">
        <v>8</v>
      </c>
      <c r="E84" s="63">
        <f t="shared" si="5"/>
        <v>3.789375</v>
      </c>
      <c r="F84" s="63">
        <v>30.315</v>
      </c>
      <c r="G84" s="5"/>
      <c r="H84" s="35"/>
      <c r="I84" s="35"/>
      <c r="J84" s="35"/>
      <c r="K84" s="35"/>
      <c r="L84" s="35"/>
      <c r="M84" s="31"/>
    </row>
    <row r="85" spans="1:13" ht="15.75" outlineLevel="1">
      <c r="A85" s="32">
        <v>57</v>
      </c>
      <c r="B85" s="30" t="s">
        <v>286</v>
      </c>
      <c r="C85" s="32" t="s">
        <v>46</v>
      </c>
      <c r="D85" s="32">
        <v>4</v>
      </c>
      <c r="E85" s="63">
        <f t="shared" si="5"/>
        <v>3.78925</v>
      </c>
      <c r="F85" s="63">
        <v>15.157</v>
      </c>
      <c r="G85" s="35" t="s">
        <v>35</v>
      </c>
      <c r="H85" s="35"/>
      <c r="I85" s="35"/>
      <c r="J85" s="35"/>
      <c r="K85" s="35"/>
      <c r="L85" s="35"/>
      <c r="M85" s="31"/>
    </row>
    <row r="86" spans="1:13" ht="15.75" outlineLevel="1">
      <c r="A86" s="32">
        <v>58</v>
      </c>
      <c r="B86" s="30" t="s">
        <v>287</v>
      </c>
      <c r="C86" s="32" t="s">
        <v>46</v>
      </c>
      <c r="D86" s="32">
        <v>5</v>
      </c>
      <c r="E86" s="63">
        <f t="shared" si="5"/>
        <v>4.5688</v>
      </c>
      <c r="F86" s="63">
        <v>22.844</v>
      </c>
      <c r="G86" s="35" t="s">
        <v>35</v>
      </c>
      <c r="H86" s="35"/>
      <c r="I86" s="35"/>
      <c r="J86" s="35"/>
      <c r="K86" s="36"/>
      <c r="L86" s="35"/>
      <c r="M86" s="31"/>
    </row>
    <row r="87" spans="1:13" ht="15.75" outlineLevel="1">
      <c r="A87" s="32">
        <v>59</v>
      </c>
      <c r="B87" s="30" t="s">
        <v>288</v>
      </c>
      <c r="C87" s="32" t="s">
        <v>46</v>
      </c>
      <c r="D87" s="32">
        <v>4</v>
      </c>
      <c r="E87" s="63">
        <f t="shared" si="5"/>
        <v>3.78925</v>
      </c>
      <c r="F87" s="63">
        <v>15.157</v>
      </c>
      <c r="G87" s="35" t="s">
        <v>35</v>
      </c>
      <c r="H87" s="35"/>
      <c r="I87" s="35"/>
      <c r="J87" s="35"/>
      <c r="K87" s="35"/>
      <c r="L87" s="35"/>
      <c r="M87" s="31"/>
    </row>
    <row r="88" spans="1:13" ht="15.75" outlineLevel="1">
      <c r="A88" s="32">
        <v>60</v>
      </c>
      <c r="B88" s="30" t="s">
        <v>289</v>
      </c>
      <c r="C88" s="32" t="s">
        <v>50</v>
      </c>
      <c r="D88" s="32">
        <v>4</v>
      </c>
      <c r="E88" s="63">
        <f t="shared" si="5"/>
        <v>22.4325</v>
      </c>
      <c r="F88" s="63">
        <v>89.73</v>
      </c>
      <c r="G88" s="35" t="s">
        <v>35</v>
      </c>
      <c r="H88" s="35"/>
      <c r="I88" s="35"/>
      <c r="J88" s="35"/>
      <c r="K88" s="35"/>
      <c r="L88" s="35"/>
      <c r="M88" s="31"/>
    </row>
    <row r="89" spans="1:13" ht="15.75" outlineLevel="1">
      <c r="A89" s="32">
        <v>61</v>
      </c>
      <c r="B89" s="30" t="s">
        <v>290</v>
      </c>
      <c r="C89" s="32" t="s">
        <v>50</v>
      </c>
      <c r="D89" s="32">
        <v>4</v>
      </c>
      <c r="E89" s="63">
        <f t="shared" si="5"/>
        <v>22.4325</v>
      </c>
      <c r="F89" s="63">
        <v>89.73</v>
      </c>
      <c r="G89" s="36"/>
      <c r="H89" s="35" t="s">
        <v>35</v>
      </c>
      <c r="I89" s="35"/>
      <c r="J89" s="35"/>
      <c r="K89" s="36"/>
      <c r="L89" s="35"/>
      <c r="M89" s="31"/>
    </row>
    <row r="90" spans="1:13" ht="15.75" outlineLevel="1">
      <c r="A90" s="32">
        <v>62</v>
      </c>
      <c r="B90" s="30" t="s">
        <v>277</v>
      </c>
      <c r="C90" s="67" t="s">
        <v>50</v>
      </c>
      <c r="D90" s="32">
        <v>2</v>
      </c>
      <c r="E90" s="63">
        <f t="shared" si="5"/>
        <v>22.361</v>
      </c>
      <c r="F90" s="63">
        <v>44.722</v>
      </c>
      <c r="G90" s="37" t="s">
        <v>35</v>
      </c>
      <c r="H90" s="35"/>
      <c r="I90" s="35"/>
      <c r="J90" s="35"/>
      <c r="K90" s="36"/>
      <c r="L90" s="35"/>
      <c r="M90" s="70"/>
    </row>
    <row r="91" spans="1:13" ht="15.75" outlineLevel="1">
      <c r="A91" s="32">
        <v>63</v>
      </c>
      <c r="B91" s="30" t="s">
        <v>278</v>
      </c>
      <c r="C91" s="67" t="s">
        <v>50</v>
      </c>
      <c r="D91" s="32">
        <v>2</v>
      </c>
      <c r="E91" s="63">
        <f t="shared" si="5"/>
        <v>22.361</v>
      </c>
      <c r="F91" s="63">
        <v>44.722</v>
      </c>
      <c r="G91" s="37" t="s">
        <v>35</v>
      </c>
      <c r="H91" s="35"/>
      <c r="I91" s="35"/>
      <c r="J91" s="35"/>
      <c r="K91" s="36"/>
      <c r="L91" s="35"/>
      <c r="M91" s="31"/>
    </row>
    <row r="92" spans="1:13" ht="15.75" outlineLevel="1">
      <c r="A92" s="32">
        <v>64</v>
      </c>
      <c r="B92" s="30" t="s">
        <v>279</v>
      </c>
      <c r="C92" s="67" t="s">
        <v>50</v>
      </c>
      <c r="D92" s="32">
        <v>1</v>
      </c>
      <c r="E92" s="63">
        <f t="shared" si="5"/>
        <v>22.361</v>
      </c>
      <c r="F92" s="63">
        <v>22.361</v>
      </c>
      <c r="G92" s="37" t="s">
        <v>35</v>
      </c>
      <c r="H92" s="35"/>
      <c r="I92" s="35"/>
      <c r="J92" s="35"/>
      <c r="K92" s="36"/>
      <c r="L92" s="35"/>
      <c r="M92" s="31"/>
    </row>
    <row r="93" spans="1:13" ht="15.75" outlineLevel="1">
      <c r="A93" s="32">
        <v>65</v>
      </c>
      <c r="B93" s="30" t="s">
        <v>280</v>
      </c>
      <c r="C93" s="67" t="s">
        <v>50</v>
      </c>
      <c r="D93" s="32">
        <v>1</v>
      </c>
      <c r="E93" s="63">
        <f t="shared" si="5"/>
        <v>22.361</v>
      </c>
      <c r="F93" s="63">
        <v>22.361</v>
      </c>
      <c r="G93" s="37" t="s">
        <v>35</v>
      </c>
      <c r="H93" s="35"/>
      <c r="I93" s="35"/>
      <c r="J93" s="35"/>
      <c r="K93" s="36"/>
      <c r="L93" s="35"/>
      <c r="M93" s="31"/>
    </row>
    <row r="94" spans="1:13" ht="15.75" outlineLevel="1">
      <c r="A94" s="32">
        <v>66</v>
      </c>
      <c r="B94" s="30" t="s">
        <v>281</v>
      </c>
      <c r="C94" s="67" t="s">
        <v>50</v>
      </c>
      <c r="D94" s="32">
        <v>4</v>
      </c>
      <c r="E94" s="63">
        <f t="shared" si="5"/>
        <v>22.4325</v>
      </c>
      <c r="F94" s="63">
        <v>89.73</v>
      </c>
      <c r="G94" s="37" t="s">
        <v>35</v>
      </c>
      <c r="H94" s="35"/>
      <c r="I94" s="35"/>
      <c r="J94" s="35"/>
      <c r="K94" s="36"/>
      <c r="L94" s="35"/>
      <c r="M94" s="31"/>
    </row>
    <row r="95" spans="1:13" ht="15.75" outlineLevel="1">
      <c r="A95" s="185" t="s">
        <v>22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</row>
    <row r="96" spans="1:13" ht="15.75" outlineLevel="1">
      <c r="A96" s="32">
        <v>67</v>
      </c>
      <c r="B96" s="30" t="s">
        <v>291</v>
      </c>
      <c r="C96" s="31" t="s">
        <v>47</v>
      </c>
      <c r="D96" s="32"/>
      <c r="E96" s="33"/>
      <c r="F96" s="32">
        <v>304.91</v>
      </c>
      <c r="G96" s="35" t="s">
        <v>35</v>
      </c>
      <c r="H96" s="35"/>
      <c r="I96" s="36"/>
      <c r="J96" s="65"/>
      <c r="K96" s="65"/>
      <c r="L96" s="65"/>
      <c r="M96" s="31"/>
    </row>
    <row r="97" spans="1:13" ht="15.75" outlineLevel="1">
      <c r="A97" s="32">
        <v>68</v>
      </c>
      <c r="B97" s="30" t="s">
        <v>292</v>
      </c>
      <c r="C97" s="31" t="s">
        <v>47</v>
      </c>
      <c r="D97" s="32"/>
      <c r="E97" s="33"/>
      <c r="F97" s="33">
        <v>171</v>
      </c>
      <c r="G97" s="35"/>
      <c r="H97" s="35"/>
      <c r="I97" s="36"/>
      <c r="J97" s="65" t="s">
        <v>35</v>
      </c>
      <c r="K97" s="65"/>
      <c r="L97" s="65"/>
      <c r="M97" s="31"/>
    </row>
    <row r="98" spans="1:13" ht="15.75" outlineLevel="1">
      <c r="A98" s="32">
        <v>69</v>
      </c>
      <c r="B98" s="30" t="s">
        <v>293</v>
      </c>
      <c r="C98" s="31" t="s">
        <v>47</v>
      </c>
      <c r="D98" s="32"/>
      <c r="E98" s="33"/>
      <c r="F98" s="32">
        <v>326.85</v>
      </c>
      <c r="G98" s="35"/>
      <c r="H98" s="35"/>
      <c r="I98" s="36"/>
      <c r="J98" s="65" t="s">
        <v>35</v>
      </c>
      <c r="K98" s="65"/>
      <c r="L98" s="65"/>
      <c r="M98" s="31"/>
    </row>
    <row r="99" spans="1:13" ht="20.25" customHeight="1" outlineLevel="1">
      <c r="A99" s="185" t="s">
        <v>45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</row>
    <row r="100" spans="1:13" s="74" customFormat="1" ht="16.5" customHeight="1" outlineLevel="1">
      <c r="A100" s="31">
        <v>70</v>
      </c>
      <c r="B100" s="30" t="s">
        <v>294</v>
      </c>
      <c r="C100" s="31" t="s">
        <v>47</v>
      </c>
      <c r="D100" s="31">
        <v>176</v>
      </c>
      <c r="E100" s="71">
        <f>F100/D100</f>
        <v>0.8565909090909091</v>
      </c>
      <c r="F100" s="44">
        <v>150.76</v>
      </c>
      <c r="G100" s="35"/>
      <c r="H100" s="35"/>
      <c r="I100" s="72"/>
      <c r="J100" s="73" t="s">
        <v>35</v>
      </c>
      <c r="K100" s="72"/>
      <c r="L100" s="72"/>
      <c r="M100" s="31"/>
    </row>
    <row r="101" spans="1:13" s="74" customFormat="1" ht="16.5" customHeight="1" outlineLevel="1">
      <c r="A101" s="31">
        <v>71</v>
      </c>
      <c r="B101" s="30" t="s">
        <v>295</v>
      </c>
      <c r="C101" s="31" t="s">
        <v>47</v>
      </c>
      <c r="D101" s="31">
        <v>176</v>
      </c>
      <c r="E101" s="71">
        <f>F101/D101</f>
        <v>0.8565909090909091</v>
      </c>
      <c r="F101" s="71">
        <v>150.76</v>
      </c>
      <c r="G101" s="35"/>
      <c r="H101" s="35"/>
      <c r="I101" s="72"/>
      <c r="J101" s="72"/>
      <c r="K101" s="73" t="s">
        <v>35</v>
      </c>
      <c r="L101" s="72"/>
      <c r="M101" s="31"/>
    </row>
    <row r="102" spans="1:13" s="74" customFormat="1" ht="16.5" customHeight="1" outlineLevel="1">
      <c r="A102" s="31">
        <v>72</v>
      </c>
      <c r="B102" s="30" t="s">
        <v>296</v>
      </c>
      <c r="C102" s="31" t="s">
        <v>47</v>
      </c>
      <c r="D102" s="31">
        <v>56</v>
      </c>
      <c r="E102" s="71">
        <f>F102/D102</f>
        <v>0.9</v>
      </c>
      <c r="F102" s="44">
        <v>50.4</v>
      </c>
      <c r="G102" s="35"/>
      <c r="H102" s="36"/>
      <c r="I102" s="72"/>
      <c r="J102" s="35" t="s">
        <v>35</v>
      </c>
      <c r="K102" s="72"/>
      <c r="L102" s="72"/>
      <c r="M102" s="31"/>
    </row>
    <row r="103" spans="1:13" ht="15.75" outlineLevel="1">
      <c r="A103" s="204" t="s">
        <v>16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</row>
    <row r="104" spans="1:17" ht="15.75" outlineLevel="1">
      <c r="A104" s="29">
        <v>73</v>
      </c>
      <c r="B104" s="30" t="s">
        <v>297</v>
      </c>
      <c r="C104" s="32" t="s">
        <v>49</v>
      </c>
      <c r="D104" s="32">
        <v>2165</v>
      </c>
      <c r="E104" s="33">
        <f>F104/D104</f>
        <v>0.7988314087759816</v>
      </c>
      <c r="F104" s="33">
        <v>1729.47</v>
      </c>
      <c r="G104" s="35" t="s">
        <v>35</v>
      </c>
      <c r="H104" s="35" t="s">
        <v>35</v>
      </c>
      <c r="I104" s="35" t="s">
        <v>35</v>
      </c>
      <c r="J104" s="35" t="s">
        <v>35</v>
      </c>
      <c r="K104" s="35" t="s">
        <v>35</v>
      </c>
      <c r="L104" s="35" t="s">
        <v>35</v>
      </c>
      <c r="M104" s="31"/>
      <c r="Q104" s="6"/>
    </row>
    <row r="105" spans="1:17" ht="16.5" outlineLevel="1" thickBot="1">
      <c r="A105" s="29">
        <v>74</v>
      </c>
      <c r="B105" s="30" t="s">
        <v>298</v>
      </c>
      <c r="C105" s="32" t="s">
        <v>49</v>
      </c>
      <c r="D105" s="32">
        <v>60</v>
      </c>
      <c r="E105" s="33">
        <f>F105/D105</f>
        <v>1.25</v>
      </c>
      <c r="F105" s="33">
        <v>75</v>
      </c>
      <c r="G105" s="36"/>
      <c r="H105" s="36"/>
      <c r="I105" s="35"/>
      <c r="J105" s="35" t="s">
        <v>35</v>
      </c>
      <c r="K105" s="35" t="s">
        <v>35</v>
      </c>
      <c r="L105" s="35"/>
      <c r="M105" s="31"/>
      <c r="Q105" s="6"/>
    </row>
    <row r="106" spans="1:13" ht="18.75" outlineLevel="1" thickBot="1">
      <c r="A106" s="211" t="s">
        <v>362</v>
      </c>
      <c r="B106" s="212"/>
      <c r="C106" s="212"/>
      <c r="D106" s="212"/>
      <c r="E106" s="174">
        <f>SUM(F73:F94,F96:F98,F100:F102,F104:F105)</f>
        <v>9131.107999999998</v>
      </c>
      <c r="F106" s="174"/>
      <c r="G106" s="174"/>
      <c r="H106" s="174"/>
      <c r="I106" s="174"/>
      <c r="J106" s="174"/>
      <c r="K106" s="174"/>
      <c r="L106" s="174"/>
      <c r="M106" s="175"/>
    </row>
    <row r="107" spans="1:13" ht="15" outlineLevel="1">
      <c r="A107" s="210" t="s">
        <v>57</v>
      </c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</row>
    <row r="108" spans="1:13" ht="15.75" outlineLevel="1">
      <c r="A108" s="185" t="s">
        <v>21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</row>
    <row r="109" spans="1:13" ht="15.75" outlineLevel="1">
      <c r="A109" s="32">
        <v>75</v>
      </c>
      <c r="B109" s="30" t="s">
        <v>299</v>
      </c>
      <c r="C109" s="32" t="s">
        <v>46</v>
      </c>
      <c r="D109" s="32">
        <v>1</v>
      </c>
      <c r="E109" s="63">
        <f>F109/D109</f>
        <v>1104.55</v>
      </c>
      <c r="F109" s="63">
        <v>1104.55</v>
      </c>
      <c r="G109" s="35"/>
      <c r="H109" s="35"/>
      <c r="I109" s="35"/>
      <c r="J109" s="35"/>
      <c r="K109" s="35"/>
      <c r="L109" s="35" t="s">
        <v>35</v>
      </c>
      <c r="M109" s="31"/>
    </row>
    <row r="110" spans="1:13" ht="15.75" outlineLevel="1">
      <c r="A110" s="32">
        <v>76</v>
      </c>
      <c r="B110" s="30" t="s">
        <v>300</v>
      </c>
      <c r="C110" s="32" t="s">
        <v>46</v>
      </c>
      <c r="D110" s="32">
        <v>1</v>
      </c>
      <c r="E110" s="63">
        <f>F110/D110</f>
        <v>986.95</v>
      </c>
      <c r="F110" s="63">
        <v>986.95</v>
      </c>
      <c r="G110" s="36"/>
      <c r="H110" s="35"/>
      <c r="I110" s="35"/>
      <c r="J110" s="35"/>
      <c r="K110" s="35"/>
      <c r="L110" s="35" t="s">
        <v>35</v>
      </c>
      <c r="M110" s="31"/>
    </row>
    <row r="111" spans="1:13" ht="15.75" outlineLevel="1">
      <c r="A111" s="185" t="s">
        <v>22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</row>
    <row r="112" spans="1:13" ht="15.75" outlineLevel="1">
      <c r="A112" s="32">
        <v>77</v>
      </c>
      <c r="B112" s="30" t="s">
        <v>301</v>
      </c>
      <c r="C112" s="31" t="s">
        <v>46</v>
      </c>
      <c r="D112" s="32">
        <v>2</v>
      </c>
      <c r="E112" s="33">
        <f>F112/D112</f>
        <v>62.06</v>
      </c>
      <c r="F112" s="32">
        <v>124.12</v>
      </c>
      <c r="G112" s="35"/>
      <c r="H112" s="35"/>
      <c r="I112" s="36"/>
      <c r="J112" s="65"/>
      <c r="K112" s="65" t="s">
        <v>35</v>
      </c>
      <c r="L112" s="65"/>
      <c r="M112" s="31"/>
    </row>
    <row r="113" spans="1:13" ht="15.75" outlineLevel="1">
      <c r="A113" s="32">
        <v>78</v>
      </c>
      <c r="B113" s="30" t="s">
        <v>302</v>
      </c>
      <c r="C113" s="31" t="s">
        <v>46</v>
      </c>
      <c r="D113" s="32">
        <v>2</v>
      </c>
      <c r="E113" s="33">
        <f>F113/D113</f>
        <v>62.06</v>
      </c>
      <c r="F113" s="33">
        <v>124.12</v>
      </c>
      <c r="G113" s="35"/>
      <c r="H113" s="35"/>
      <c r="I113" s="36"/>
      <c r="J113" s="65"/>
      <c r="K113" s="65" t="s">
        <v>35</v>
      </c>
      <c r="L113" s="65"/>
      <c r="M113" s="31"/>
    </row>
    <row r="114" spans="1:13" ht="15.75" outlineLevel="1">
      <c r="A114" s="32">
        <v>79</v>
      </c>
      <c r="B114" s="30" t="s">
        <v>303</v>
      </c>
      <c r="C114" s="31" t="s">
        <v>46</v>
      </c>
      <c r="D114" s="32">
        <v>2</v>
      </c>
      <c r="E114" s="33">
        <f>F114/D114</f>
        <v>62.06</v>
      </c>
      <c r="F114" s="32">
        <v>124.12</v>
      </c>
      <c r="G114" s="35"/>
      <c r="H114" s="35"/>
      <c r="I114" s="36"/>
      <c r="J114" s="65"/>
      <c r="K114" s="65" t="s">
        <v>35</v>
      </c>
      <c r="L114" s="65"/>
      <c r="M114" s="31"/>
    </row>
    <row r="115" spans="1:13" ht="20.25" customHeight="1" outlineLevel="1">
      <c r="A115" s="185" t="s">
        <v>45</v>
      </c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</row>
    <row r="116" spans="1:13" s="74" customFormat="1" ht="16.5" customHeight="1" outlineLevel="1">
      <c r="A116" s="31">
        <v>80</v>
      </c>
      <c r="B116" s="30" t="s">
        <v>304</v>
      </c>
      <c r="C116" s="31" t="s">
        <v>47</v>
      </c>
      <c r="D116" s="31">
        <v>176</v>
      </c>
      <c r="E116" s="71">
        <f aca="true" t="shared" si="6" ref="E116:E123">F116/D116</f>
        <v>0.8565909090909091</v>
      </c>
      <c r="F116" s="44">
        <v>150.76</v>
      </c>
      <c r="G116" s="75"/>
      <c r="H116" s="75"/>
      <c r="I116" s="73" t="s">
        <v>35</v>
      </c>
      <c r="J116" s="73"/>
      <c r="K116" s="73"/>
      <c r="L116" s="72"/>
      <c r="M116" s="31"/>
    </row>
    <row r="117" spans="1:13" s="74" customFormat="1" ht="16.5" customHeight="1" outlineLevel="1">
      <c r="A117" s="31">
        <v>81</v>
      </c>
      <c r="B117" s="30" t="s">
        <v>305</v>
      </c>
      <c r="C117" s="31" t="s">
        <v>47</v>
      </c>
      <c r="D117" s="31">
        <v>176</v>
      </c>
      <c r="E117" s="71">
        <f t="shared" si="6"/>
        <v>0.8565909090909091</v>
      </c>
      <c r="F117" s="71">
        <v>150.76</v>
      </c>
      <c r="G117" s="75"/>
      <c r="H117" s="75"/>
      <c r="I117" s="73" t="s">
        <v>35</v>
      </c>
      <c r="J117" s="73"/>
      <c r="K117" s="73"/>
      <c r="L117" s="72"/>
      <c r="M117" s="31"/>
    </row>
    <row r="118" spans="1:13" s="74" customFormat="1" ht="16.5" customHeight="1" outlineLevel="1">
      <c r="A118" s="31">
        <v>82</v>
      </c>
      <c r="B118" s="30" t="s">
        <v>306</v>
      </c>
      <c r="C118" s="31" t="s">
        <v>47</v>
      </c>
      <c r="D118" s="31">
        <v>176</v>
      </c>
      <c r="E118" s="71">
        <f t="shared" si="6"/>
        <v>0.8565909090909091</v>
      </c>
      <c r="F118" s="44">
        <v>150.76</v>
      </c>
      <c r="G118" s="75"/>
      <c r="H118" s="76"/>
      <c r="I118" s="73"/>
      <c r="J118" s="38"/>
      <c r="K118" s="73" t="s">
        <v>35</v>
      </c>
      <c r="L118" s="72"/>
      <c r="M118" s="31"/>
    </row>
    <row r="119" spans="1:13" s="74" customFormat="1" ht="16.5" customHeight="1" outlineLevel="1">
      <c r="A119" s="31">
        <v>83</v>
      </c>
      <c r="B119" s="30" t="s">
        <v>307</v>
      </c>
      <c r="C119" s="31" t="s">
        <v>47</v>
      </c>
      <c r="D119" s="31">
        <v>176</v>
      </c>
      <c r="E119" s="71">
        <f t="shared" si="6"/>
        <v>0.8565909090909091</v>
      </c>
      <c r="F119" s="71">
        <v>150.76</v>
      </c>
      <c r="G119" s="35"/>
      <c r="H119" s="35" t="s">
        <v>35</v>
      </c>
      <c r="I119" s="72"/>
      <c r="J119" s="72"/>
      <c r="K119" s="73"/>
      <c r="L119" s="72"/>
      <c r="M119" s="31"/>
    </row>
    <row r="120" spans="1:13" s="74" customFormat="1" ht="16.5" customHeight="1" outlineLevel="1">
      <c r="A120" s="31">
        <v>84</v>
      </c>
      <c r="B120" s="30" t="s">
        <v>308</v>
      </c>
      <c r="C120" s="31" t="s">
        <v>47</v>
      </c>
      <c r="D120" s="31">
        <v>176</v>
      </c>
      <c r="E120" s="71">
        <f t="shared" si="6"/>
        <v>0.8565909090909091</v>
      </c>
      <c r="F120" s="44">
        <v>150.76</v>
      </c>
      <c r="G120" s="35" t="s">
        <v>35</v>
      </c>
      <c r="H120" s="36"/>
      <c r="I120" s="72"/>
      <c r="J120" s="35"/>
      <c r="K120" s="72"/>
      <c r="L120" s="72"/>
      <c r="M120" s="31"/>
    </row>
    <row r="121" spans="1:13" s="74" customFormat="1" ht="16.5" customHeight="1" outlineLevel="1">
      <c r="A121" s="31">
        <v>85</v>
      </c>
      <c r="B121" s="30" t="s">
        <v>309</v>
      </c>
      <c r="C121" s="31" t="s">
        <v>47</v>
      </c>
      <c r="D121" s="31">
        <v>176</v>
      </c>
      <c r="E121" s="71">
        <f t="shared" si="6"/>
        <v>0.8565909090909091</v>
      </c>
      <c r="F121" s="71">
        <v>150.76</v>
      </c>
      <c r="G121" s="35"/>
      <c r="H121" s="35"/>
      <c r="I121" s="72"/>
      <c r="J121" s="73" t="s">
        <v>35</v>
      </c>
      <c r="K121" s="72"/>
      <c r="L121" s="72"/>
      <c r="M121" s="31"/>
    </row>
    <row r="122" spans="1:13" s="74" customFormat="1" ht="16.5" customHeight="1" outlineLevel="1">
      <c r="A122" s="31">
        <v>86</v>
      </c>
      <c r="B122" s="30" t="s">
        <v>310</v>
      </c>
      <c r="C122" s="31" t="s">
        <v>47</v>
      </c>
      <c r="D122" s="31">
        <v>176</v>
      </c>
      <c r="E122" s="71">
        <f t="shared" si="6"/>
        <v>0.8565909090909091</v>
      </c>
      <c r="F122" s="44">
        <v>150.76</v>
      </c>
      <c r="G122" s="35"/>
      <c r="H122" s="35"/>
      <c r="I122" s="72"/>
      <c r="J122" s="72"/>
      <c r="K122" s="73" t="s">
        <v>35</v>
      </c>
      <c r="L122" s="72"/>
      <c r="M122" s="31"/>
    </row>
    <row r="123" spans="1:13" s="74" customFormat="1" ht="16.5" customHeight="1" outlineLevel="1">
      <c r="A123" s="31">
        <v>87</v>
      </c>
      <c r="B123" s="30" t="s">
        <v>311</v>
      </c>
      <c r="C123" s="31" t="s">
        <v>47</v>
      </c>
      <c r="D123" s="31">
        <v>176</v>
      </c>
      <c r="E123" s="71">
        <f t="shared" si="6"/>
        <v>0.8565909090909091</v>
      </c>
      <c r="F123" s="71">
        <v>150.76</v>
      </c>
      <c r="G123" s="35"/>
      <c r="H123" s="36"/>
      <c r="I123" s="72"/>
      <c r="J123" s="35" t="s">
        <v>35</v>
      </c>
      <c r="K123" s="72"/>
      <c r="L123" s="72"/>
      <c r="M123" s="31"/>
    </row>
    <row r="124" spans="1:13" ht="15.75" outlineLevel="1">
      <c r="A124" s="204" t="s">
        <v>16</v>
      </c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</row>
    <row r="125" spans="1:17" ht="15.75" outlineLevel="1">
      <c r="A125" s="51">
        <v>88</v>
      </c>
      <c r="B125" s="52" t="s">
        <v>312</v>
      </c>
      <c r="C125" s="53" t="s">
        <v>49</v>
      </c>
      <c r="D125" s="53">
        <v>875</v>
      </c>
      <c r="E125" s="54">
        <f>F125/D125</f>
        <v>0.7952685714285714</v>
      </c>
      <c r="F125" s="54">
        <v>695.86</v>
      </c>
      <c r="G125" s="103" t="s">
        <v>35</v>
      </c>
      <c r="H125" s="104" t="s">
        <v>35</v>
      </c>
      <c r="I125" s="105" t="s">
        <v>35</v>
      </c>
      <c r="J125" s="103" t="s">
        <v>35</v>
      </c>
      <c r="K125" s="103" t="s">
        <v>35</v>
      </c>
      <c r="L125" s="105" t="s">
        <v>35</v>
      </c>
      <c r="M125" s="56"/>
      <c r="Q125" s="6"/>
    </row>
    <row r="126" spans="1:17" ht="16.5" outlineLevel="1" thickBot="1">
      <c r="A126" s="51">
        <v>89</v>
      </c>
      <c r="B126" s="52" t="s">
        <v>313</v>
      </c>
      <c r="C126" s="53" t="s">
        <v>49</v>
      </c>
      <c r="D126" s="53">
        <v>2985</v>
      </c>
      <c r="E126" s="54">
        <f>F126/D126</f>
        <v>0.36</v>
      </c>
      <c r="F126" s="54">
        <v>1074.6</v>
      </c>
      <c r="G126" s="103"/>
      <c r="H126" s="104"/>
      <c r="I126" s="105"/>
      <c r="J126" s="103"/>
      <c r="K126" s="103" t="s">
        <v>35</v>
      </c>
      <c r="L126" s="105" t="s">
        <v>35</v>
      </c>
      <c r="M126" s="56"/>
      <c r="Q126" s="6"/>
    </row>
    <row r="127" spans="1:13" ht="18.75" outlineLevel="1" thickBot="1">
      <c r="A127" s="211" t="s">
        <v>363</v>
      </c>
      <c r="B127" s="212"/>
      <c r="C127" s="212"/>
      <c r="D127" s="212"/>
      <c r="E127" s="174">
        <f>SUM(F109:F110,F112:F114,F116:F123,F125:F126)</f>
        <v>5440.4000000000015</v>
      </c>
      <c r="F127" s="174"/>
      <c r="G127" s="174"/>
      <c r="H127" s="174"/>
      <c r="I127" s="174"/>
      <c r="J127" s="174"/>
      <c r="K127" s="174"/>
      <c r="L127" s="174"/>
      <c r="M127" s="175"/>
    </row>
    <row r="128" spans="1:256" s="7" customFormat="1" ht="49.5" customHeight="1" outlineLevel="1" thickBot="1">
      <c r="A128" s="187" t="s">
        <v>59</v>
      </c>
      <c r="B128" s="188"/>
      <c r="C128" s="188"/>
      <c r="D128" s="188"/>
      <c r="E128" s="213">
        <f>SUM(E44,E70,E106,E127)</f>
        <v>24847.403</v>
      </c>
      <c r="F128" s="213"/>
      <c r="G128" s="213"/>
      <c r="H128" s="213"/>
      <c r="I128" s="213"/>
      <c r="J128" s="213"/>
      <c r="K128" s="213"/>
      <c r="L128" s="213"/>
      <c r="M128" s="214"/>
      <c r="N128" s="97"/>
      <c r="O128" s="98"/>
      <c r="P128" s="97"/>
      <c r="Q128" s="98"/>
      <c r="R128" s="97"/>
      <c r="S128" s="98"/>
      <c r="T128" s="97"/>
      <c r="U128" s="98"/>
      <c r="V128" s="97"/>
      <c r="W128" s="98"/>
      <c r="X128" s="97"/>
      <c r="Y128" s="98"/>
      <c r="Z128" s="97"/>
      <c r="AA128" s="98"/>
      <c r="AB128" s="97"/>
      <c r="AC128" s="98"/>
      <c r="AD128" s="97"/>
      <c r="AE128" s="98"/>
      <c r="AF128" s="97"/>
      <c r="AG128" s="98"/>
      <c r="AH128" s="97"/>
      <c r="AI128" s="98"/>
      <c r="AJ128" s="97"/>
      <c r="AK128" s="98"/>
      <c r="AL128" s="97"/>
      <c r="AM128" s="98"/>
      <c r="AN128" s="97"/>
      <c r="AO128" s="98"/>
      <c r="AP128" s="97"/>
      <c r="AQ128" s="98"/>
      <c r="AR128" s="97"/>
      <c r="AS128" s="98"/>
      <c r="AT128" s="97"/>
      <c r="AU128" s="98"/>
      <c r="AV128" s="97"/>
      <c r="AW128" s="98"/>
      <c r="AX128" s="97"/>
      <c r="AY128" s="98"/>
      <c r="AZ128" s="97"/>
      <c r="BA128" s="98"/>
      <c r="BB128" s="97"/>
      <c r="BC128" s="98"/>
      <c r="BD128" s="97"/>
      <c r="BE128" s="98"/>
      <c r="BF128" s="97"/>
      <c r="BG128" s="98"/>
      <c r="BH128" s="97"/>
      <c r="BI128" s="98"/>
      <c r="BJ128" s="97"/>
      <c r="BK128" s="98"/>
      <c r="BL128" s="97"/>
      <c r="BM128" s="98"/>
      <c r="BN128" s="97"/>
      <c r="BO128" s="98"/>
      <c r="BP128" s="97"/>
      <c r="BQ128" s="98"/>
      <c r="BR128" s="97"/>
      <c r="BS128" s="98"/>
      <c r="BT128" s="97"/>
      <c r="BU128" s="98"/>
      <c r="BV128" s="97"/>
      <c r="BW128" s="98"/>
      <c r="BX128" s="97"/>
      <c r="BY128" s="98"/>
      <c r="BZ128" s="97"/>
      <c r="CA128" s="98"/>
      <c r="CB128" s="97"/>
      <c r="CC128" s="98"/>
      <c r="CD128" s="97"/>
      <c r="CE128" s="98"/>
      <c r="CF128" s="97"/>
      <c r="CG128" s="98"/>
      <c r="CH128" s="97"/>
      <c r="CI128" s="98"/>
      <c r="CJ128" s="97"/>
      <c r="CK128" s="98"/>
      <c r="CL128" s="97"/>
      <c r="CM128" s="98"/>
      <c r="CN128" s="97"/>
      <c r="CO128" s="98"/>
      <c r="CP128" s="97"/>
      <c r="CQ128" s="98"/>
      <c r="CR128" s="97"/>
      <c r="CS128" s="98"/>
      <c r="CT128" s="97"/>
      <c r="CU128" s="98"/>
      <c r="CV128" s="97"/>
      <c r="CW128" s="98"/>
      <c r="CX128" s="97"/>
      <c r="CY128" s="98"/>
      <c r="CZ128" s="97"/>
      <c r="DA128" s="98"/>
      <c r="DB128" s="97"/>
      <c r="DC128" s="98"/>
      <c r="DD128" s="97"/>
      <c r="DE128" s="98"/>
      <c r="DF128" s="97"/>
      <c r="DG128" s="98"/>
      <c r="DH128" s="97"/>
      <c r="DI128" s="98"/>
      <c r="DJ128" s="97"/>
      <c r="DK128" s="98"/>
      <c r="DL128" s="97"/>
      <c r="DM128" s="98"/>
      <c r="DN128" s="97"/>
      <c r="DO128" s="98"/>
      <c r="DP128" s="97"/>
      <c r="DQ128" s="98"/>
      <c r="DR128" s="97"/>
      <c r="DS128" s="98"/>
      <c r="DT128" s="97"/>
      <c r="DU128" s="98"/>
      <c r="DV128" s="97"/>
      <c r="DW128" s="98"/>
      <c r="DX128" s="97"/>
      <c r="DY128" s="98"/>
      <c r="DZ128" s="97"/>
      <c r="EA128" s="98"/>
      <c r="EB128" s="97"/>
      <c r="EC128" s="98"/>
      <c r="ED128" s="97"/>
      <c r="EE128" s="98"/>
      <c r="EF128" s="97"/>
      <c r="EG128" s="98"/>
      <c r="EH128" s="97"/>
      <c r="EI128" s="98"/>
      <c r="EJ128" s="97"/>
      <c r="EK128" s="98"/>
      <c r="EL128" s="97"/>
      <c r="EM128" s="98"/>
      <c r="EN128" s="97"/>
      <c r="EO128" s="98"/>
      <c r="EP128" s="97"/>
      <c r="EQ128" s="98"/>
      <c r="ER128" s="97"/>
      <c r="ES128" s="98"/>
      <c r="ET128" s="97"/>
      <c r="EU128" s="98"/>
      <c r="EV128" s="97"/>
      <c r="EW128" s="98"/>
      <c r="EX128" s="97"/>
      <c r="EY128" s="98"/>
      <c r="EZ128" s="97"/>
      <c r="FA128" s="98"/>
      <c r="FB128" s="97"/>
      <c r="FC128" s="98"/>
      <c r="FD128" s="97"/>
      <c r="FE128" s="98"/>
      <c r="FF128" s="97"/>
      <c r="FG128" s="98"/>
      <c r="FH128" s="97"/>
      <c r="FI128" s="98"/>
      <c r="FJ128" s="97"/>
      <c r="FK128" s="98"/>
      <c r="FL128" s="97"/>
      <c r="FM128" s="98"/>
      <c r="FN128" s="97"/>
      <c r="FO128" s="98"/>
      <c r="FP128" s="97"/>
      <c r="FQ128" s="98"/>
      <c r="FR128" s="97"/>
      <c r="FS128" s="98"/>
      <c r="FT128" s="97"/>
      <c r="FU128" s="98"/>
      <c r="FV128" s="97"/>
      <c r="FW128" s="98"/>
      <c r="FX128" s="97"/>
      <c r="FY128" s="98"/>
      <c r="FZ128" s="97"/>
      <c r="GA128" s="98"/>
      <c r="GB128" s="97"/>
      <c r="GC128" s="98"/>
      <c r="GD128" s="97"/>
      <c r="GE128" s="98"/>
      <c r="GF128" s="97"/>
      <c r="GG128" s="98"/>
      <c r="GH128" s="97"/>
      <c r="GI128" s="98"/>
      <c r="GJ128" s="97"/>
      <c r="GK128" s="98"/>
      <c r="GL128" s="97"/>
      <c r="GM128" s="98"/>
      <c r="GN128" s="97"/>
      <c r="GO128" s="98"/>
      <c r="GP128" s="97"/>
      <c r="GQ128" s="98"/>
      <c r="GR128" s="97"/>
      <c r="GS128" s="98"/>
      <c r="GT128" s="97"/>
      <c r="GU128" s="98"/>
      <c r="GV128" s="97"/>
      <c r="GW128" s="98"/>
      <c r="GX128" s="97"/>
      <c r="GY128" s="98"/>
      <c r="GZ128" s="97"/>
      <c r="HA128" s="98"/>
      <c r="HB128" s="97"/>
      <c r="HC128" s="98"/>
      <c r="HD128" s="97"/>
      <c r="HE128" s="98"/>
      <c r="HF128" s="97"/>
      <c r="HG128" s="98"/>
      <c r="HH128" s="97"/>
      <c r="HI128" s="98"/>
      <c r="HJ128" s="97"/>
      <c r="HK128" s="98"/>
      <c r="HL128" s="97"/>
      <c r="HM128" s="98"/>
      <c r="HN128" s="97"/>
      <c r="HO128" s="98"/>
      <c r="HP128" s="97"/>
      <c r="HQ128" s="98"/>
      <c r="HR128" s="97"/>
      <c r="HS128" s="98"/>
      <c r="HT128" s="97"/>
      <c r="HU128" s="98"/>
      <c r="HV128" s="97"/>
      <c r="HW128" s="98"/>
      <c r="HX128" s="97"/>
      <c r="HY128" s="98"/>
      <c r="HZ128" s="97"/>
      <c r="IA128" s="98"/>
      <c r="IB128" s="97"/>
      <c r="IC128" s="98"/>
      <c r="ID128" s="97"/>
      <c r="IE128" s="98"/>
      <c r="IF128" s="97"/>
      <c r="IG128" s="98"/>
      <c r="IH128" s="97"/>
      <c r="II128" s="98"/>
      <c r="IJ128" s="97"/>
      <c r="IK128" s="98"/>
      <c r="IL128" s="97"/>
      <c r="IM128" s="98"/>
      <c r="IN128" s="97"/>
      <c r="IO128" s="98"/>
      <c r="IP128" s="97"/>
      <c r="IQ128" s="98"/>
      <c r="IR128" s="97"/>
      <c r="IS128" s="98"/>
      <c r="IT128" s="97"/>
      <c r="IU128" s="98"/>
      <c r="IV128" s="97"/>
    </row>
    <row r="129" spans="1:13" ht="22.5" outlineLevel="1">
      <c r="A129" s="165" t="s">
        <v>60</v>
      </c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</row>
    <row r="130" spans="1:17" ht="15.75" outlineLevel="1">
      <c r="A130" s="29">
        <v>90</v>
      </c>
      <c r="B130" s="30" t="s">
        <v>5</v>
      </c>
      <c r="C130" s="31" t="s">
        <v>47</v>
      </c>
      <c r="D130" s="32">
        <v>1100</v>
      </c>
      <c r="E130" s="33">
        <f aca="true" t="shared" si="7" ref="E130:E135">F130/D130</f>
        <v>0.7727272727272727</v>
      </c>
      <c r="F130" s="33">
        <v>850</v>
      </c>
      <c r="G130" s="35" t="s">
        <v>35</v>
      </c>
      <c r="H130" s="35" t="s">
        <v>35</v>
      </c>
      <c r="I130" s="35" t="s">
        <v>35</v>
      </c>
      <c r="J130" s="35" t="s">
        <v>35</v>
      </c>
      <c r="K130" s="35" t="s">
        <v>35</v>
      </c>
      <c r="L130" s="106"/>
      <c r="M130" s="31"/>
      <c r="Q130" s="6"/>
    </row>
    <row r="131" spans="1:17" ht="15.75" outlineLevel="1">
      <c r="A131" s="29">
        <v>91</v>
      </c>
      <c r="B131" s="30" t="s">
        <v>204</v>
      </c>
      <c r="C131" s="31" t="s">
        <v>49</v>
      </c>
      <c r="D131" s="32">
        <v>3400</v>
      </c>
      <c r="E131" s="33">
        <f t="shared" si="7"/>
        <v>0.45588235294117646</v>
      </c>
      <c r="F131" s="33">
        <v>1550</v>
      </c>
      <c r="G131" s="35" t="s">
        <v>35</v>
      </c>
      <c r="H131" s="35" t="s">
        <v>35</v>
      </c>
      <c r="I131" s="35" t="s">
        <v>35</v>
      </c>
      <c r="J131" s="35" t="s">
        <v>35</v>
      </c>
      <c r="K131" s="35" t="s">
        <v>35</v>
      </c>
      <c r="L131" s="106"/>
      <c r="M131" s="31"/>
      <c r="Q131" s="6"/>
    </row>
    <row r="132" spans="1:17" ht="15.75" outlineLevel="1">
      <c r="A132" s="29">
        <v>92</v>
      </c>
      <c r="B132" s="30" t="s">
        <v>205</v>
      </c>
      <c r="C132" s="31" t="s">
        <v>206</v>
      </c>
      <c r="D132" s="32">
        <v>23000</v>
      </c>
      <c r="E132" s="33">
        <f t="shared" si="7"/>
        <v>0.28391304347826085</v>
      </c>
      <c r="F132" s="33">
        <v>6530</v>
      </c>
      <c r="G132" s="35" t="s">
        <v>35</v>
      </c>
      <c r="H132" s="35" t="s">
        <v>35</v>
      </c>
      <c r="I132" s="35" t="s">
        <v>35</v>
      </c>
      <c r="J132" s="35" t="s">
        <v>35</v>
      </c>
      <c r="K132" s="35" t="s">
        <v>35</v>
      </c>
      <c r="L132" s="106"/>
      <c r="M132" s="31"/>
      <c r="Q132" s="6"/>
    </row>
    <row r="133" spans="1:17" ht="15.75" outlineLevel="1">
      <c r="A133" s="29">
        <v>93</v>
      </c>
      <c r="B133" s="30" t="s">
        <v>207</v>
      </c>
      <c r="C133" s="31" t="s">
        <v>206</v>
      </c>
      <c r="D133" s="32">
        <v>6.8</v>
      </c>
      <c r="E133" s="33">
        <f t="shared" si="7"/>
        <v>18.676470588235293</v>
      </c>
      <c r="F133" s="33">
        <v>127</v>
      </c>
      <c r="G133" s="35" t="s">
        <v>35</v>
      </c>
      <c r="H133" s="35" t="s">
        <v>35</v>
      </c>
      <c r="I133" s="35" t="s">
        <v>35</v>
      </c>
      <c r="J133" s="35" t="s">
        <v>35</v>
      </c>
      <c r="K133" s="35" t="s">
        <v>35</v>
      </c>
      <c r="L133" s="106"/>
      <c r="M133" s="31"/>
      <c r="Q133" s="6"/>
    </row>
    <row r="134" spans="1:17" ht="15.75" outlineLevel="1">
      <c r="A134" s="29">
        <v>94</v>
      </c>
      <c r="B134" s="30" t="s">
        <v>182</v>
      </c>
      <c r="C134" s="31" t="s">
        <v>61</v>
      </c>
      <c r="D134" s="32">
        <v>21</v>
      </c>
      <c r="E134" s="33">
        <f t="shared" si="7"/>
        <v>5.714285714285714</v>
      </c>
      <c r="F134" s="33">
        <v>120</v>
      </c>
      <c r="G134" s="35"/>
      <c r="H134" s="35"/>
      <c r="I134" s="35" t="s">
        <v>35</v>
      </c>
      <c r="J134" s="35" t="s">
        <v>35</v>
      </c>
      <c r="K134" s="35"/>
      <c r="L134" s="106"/>
      <c r="M134" s="31"/>
      <c r="Q134" s="6"/>
    </row>
    <row r="135" spans="1:13" ht="16.5" outlineLevel="1" thickBot="1">
      <c r="A135" s="29">
        <v>95</v>
      </c>
      <c r="B135" s="52" t="s">
        <v>203</v>
      </c>
      <c r="C135" s="56" t="s">
        <v>61</v>
      </c>
      <c r="D135" s="53">
        <v>21</v>
      </c>
      <c r="E135" s="107">
        <f t="shared" si="7"/>
        <v>19.047619047619047</v>
      </c>
      <c r="F135" s="107">
        <v>400</v>
      </c>
      <c r="G135" s="87"/>
      <c r="H135" s="87"/>
      <c r="I135" s="87" t="s">
        <v>35</v>
      </c>
      <c r="J135" s="87" t="s">
        <v>35</v>
      </c>
      <c r="K135" s="87" t="s">
        <v>35</v>
      </c>
      <c r="L135" s="87" t="s">
        <v>35</v>
      </c>
      <c r="M135" s="56"/>
    </row>
    <row r="136" spans="1:256" s="7" customFormat="1" ht="49.5" customHeight="1" outlineLevel="1" thickBot="1">
      <c r="A136" s="187" t="s">
        <v>62</v>
      </c>
      <c r="B136" s="188"/>
      <c r="C136" s="188"/>
      <c r="D136" s="188"/>
      <c r="E136" s="189">
        <f>SUM(F130:F135)</f>
        <v>9577</v>
      </c>
      <c r="F136" s="189"/>
      <c r="G136" s="189"/>
      <c r="H136" s="189"/>
      <c r="I136" s="189"/>
      <c r="J136" s="189"/>
      <c r="K136" s="189"/>
      <c r="L136" s="189"/>
      <c r="M136" s="190"/>
      <c r="N136" s="97"/>
      <c r="O136" s="98"/>
      <c r="P136" s="97"/>
      <c r="Q136" s="98"/>
      <c r="R136" s="97"/>
      <c r="S136" s="98"/>
      <c r="T136" s="97"/>
      <c r="U136" s="98"/>
      <c r="V136" s="97"/>
      <c r="W136" s="98"/>
      <c r="X136" s="97"/>
      <c r="Y136" s="98"/>
      <c r="Z136" s="97"/>
      <c r="AA136" s="98"/>
      <c r="AB136" s="97"/>
      <c r="AC136" s="98"/>
      <c r="AD136" s="97"/>
      <c r="AE136" s="98"/>
      <c r="AF136" s="97"/>
      <c r="AG136" s="98"/>
      <c r="AH136" s="97"/>
      <c r="AI136" s="98"/>
      <c r="AJ136" s="97"/>
      <c r="AK136" s="98"/>
      <c r="AL136" s="97"/>
      <c r="AM136" s="98"/>
      <c r="AN136" s="97"/>
      <c r="AO136" s="98"/>
      <c r="AP136" s="97"/>
      <c r="AQ136" s="98"/>
      <c r="AR136" s="97"/>
      <c r="AS136" s="98"/>
      <c r="AT136" s="97"/>
      <c r="AU136" s="98"/>
      <c r="AV136" s="97"/>
      <c r="AW136" s="98"/>
      <c r="AX136" s="97"/>
      <c r="AY136" s="98"/>
      <c r="AZ136" s="97"/>
      <c r="BA136" s="98"/>
      <c r="BB136" s="97"/>
      <c r="BC136" s="98"/>
      <c r="BD136" s="97"/>
      <c r="BE136" s="98"/>
      <c r="BF136" s="97"/>
      <c r="BG136" s="98"/>
      <c r="BH136" s="97"/>
      <c r="BI136" s="98"/>
      <c r="BJ136" s="97"/>
      <c r="BK136" s="98"/>
      <c r="BL136" s="97"/>
      <c r="BM136" s="98"/>
      <c r="BN136" s="97"/>
      <c r="BO136" s="98"/>
      <c r="BP136" s="97"/>
      <c r="BQ136" s="98"/>
      <c r="BR136" s="97"/>
      <c r="BS136" s="98"/>
      <c r="BT136" s="97"/>
      <c r="BU136" s="98"/>
      <c r="BV136" s="97"/>
      <c r="BW136" s="98"/>
      <c r="BX136" s="97"/>
      <c r="BY136" s="98"/>
      <c r="BZ136" s="97"/>
      <c r="CA136" s="98"/>
      <c r="CB136" s="97"/>
      <c r="CC136" s="98"/>
      <c r="CD136" s="97"/>
      <c r="CE136" s="98"/>
      <c r="CF136" s="97"/>
      <c r="CG136" s="98"/>
      <c r="CH136" s="97"/>
      <c r="CI136" s="98"/>
      <c r="CJ136" s="97"/>
      <c r="CK136" s="98"/>
      <c r="CL136" s="97"/>
      <c r="CM136" s="98"/>
      <c r="CN136" s="97"/>
      <c r="CO136" s="98"/>
      <c r="CP136" s="97"/>
      <c r="CQ136" s="98"/>
      <c r="CR136" s="97"/>
      <c r="CS136" s="98"/>
      <c r="CT136" s="97"/>
      <c r="CU136" s="98"/>
      <c r="CV136" s="97"/>
      <c r="CW136" s="98"/>
      <c r="CX136" s="97"/>
      <c r="CY136" s="98"/>
      <c r="CZ136" s="97"/>
      <c r="DA136" s="98"/>
      <c r="DB136" s="97"/>
      <c r="DC136" s="98"/>
      <c r="DD136" s="97"/>
      <c r="DE136" s="98"/>
      <c r="DF136" s="97"/>
      <c r="DG136" s="98"/>
      <c r="DH136" s="97"/>
      <c r="DI136" s="98"/>
      <c r="DJ136" s="97"/>
      <c r="DK136" s="98"/>
      <c r="DL136" s="97"/>
      <c r="DM136" s="98"/>
      <c r="DN136" s="97"/>
      <c r="DO136" s="98"/>
      <c r="DP136" s="97"/>
      <c r="DQ136" s="98"/>
      <c r="DR136" s="97"/>
      <c r="DS136" s="98"/>
      <c r="DT136" s="97"/>
      <c r="DU136" s="98"/>
      <c r="DV136" s="97"/>
      <c r="DW136" s="98"/>
      <c r="DX136" s="97"/>
      <c r="DY136" s="98"/>
      <c r="DZ136" s="97"/>
      <c r="EA136" s="98"/>
      <c r="EB136" s="97"/>
      <c r="EC136" s="98"/>
      <c r="ED136" s="97"/>
      <c r="EE136" s="98"/>
      <c r="EF136" s="97"/>
      <c r="EG136" s="98"/>
      <c r="EH136" s="97"/>
      <c r="EI136" s="98"/>
      <c r="EJ136" s="97"/>
      <c r="EK136" s="98"/>
      <c r="EL136" s="97"/>
      <c r="EM136" s="98"/>
      <c r="EN136" s="97"/>
      <c r="EO136" s="98"/>
      <c r="EP136" s="97"/>
      <c r="EQ136" s="98"/>
      <c r="ER136" s="97"/>
      <c r="ES136" s="98"/>
      <c r="ET136" s="97"/>
      <c r="EU136" s="98"/>
      <c r="EV136" s="97"/>
      <c r="EW136" s="98"/>
      <c r="EX136" s="97"/>
      <c r="EY136" s="98"/>
      <c r="EZ136" s="97"/>
      <c r="FA136" s="98"/>
      <c r="FB136" s="97"/>
      <c r="FC136" s="98"/>
      <c r="FD136" s="97"/>
      <c r="FE136" s="98"/>
      <c r="FF136" s="97"/>
      <c r="FG136" s="98"/>
      <c r="FH136" s="97"/>
      <c r="FI136" s="98"/>
      <c r="FJ136" s="97"/>
      <c r="FK136" s="98"/>
      <c r="FL136" s="97"/>
      <c r="FM136" s="98"/>
      <c r="FN136" s="97"/>
      <c r="FO136" s="98"/>
      <c r="FP136" s="97"/>
      <c r="FQ136" s="98"/>
      <c r="FR136" s="97"/>
      <c r="FS136" s="98"/>
      <c r="FT136" s="97"/>
      <c r="FU136" s="98"/>
      <c r="FV136" s="97"/>
      <c r="FW136" s="98"/>
      <c r="FX136" s="97"/>
      <c r="FY136" s="98"/>
      <c r="FZ136" s="97"/>
      <c r="GA136" s="98"/>
      <c r="GB136" s="97"/>
      <c r="GC136" s="98"/>
      <c r="GD136" s="97"/>
      <c r="GE136" s="98"/>
      <c r="GF136" s="97"/>
      <c r="GG136" s="98"/>
      <c r="GH136" s="97"/>
      <c r="GI136" s="98"/>
      <c r="GJ136" s="97"/>
      <c r="GK136" s="98"/>
      <c r="GL136" s="97"/>
      <c r="GM136" s="98"/>
      <c r="GN136" s="97"/>
      <c r="GO136" s="98"/>
      <c r="GP136" s="97"/>
      <c r="GQ136" s="98"/>
      <c r="GR136" s="97"/>
      <c r="GS136" s="98"/>
      <c r="GT136" s="97"/>
      <c r="GU136" s="98"/>
      <c r="GV136" s="97"/>
      <c r="GW136" s="98"/>
      <c r="GX136" s="97"/>
      <c r="GY136" s="98"/>
      <c r="GZ136" s="97"/>
      <c r="HA136" s="98"/>
      <c r="HB136" s="97"/>
      <c r="HC136" s="98"/>
      <c r="HD136" s="97"/>
      <c r="HE136" s="98"/>
      <c r="HF136" s="97"/>
      <c r="HG136" s="98"/>
      <c r="HH136" s="97"/>
      <c r="HI136" s="98"/>
      <c r="HJ136" s="97"/>
      <c r="HK136" s="98"/>
      <c r="HL136" s="97"/>
      <c r="HM136" s="98"/>
      <c r="HN136" s="97"/>
      <c r="HO136" s="98"/>
      <c r="HP136" s="97"/>
      <c r="HQ136" s="98"/>
      <c r="HR136" s="97"/>
      <c r="HS136" s="98"/>
      <c r="HT136" s="97"/>
      <c r="HU136" s="98"/>
      <c r="HV136" s="97"/>
      <c r="HW136" s="98"/>
      <c r="HX136" s="97"/>
      <c r="HY136" s="98"/>
      <c r="HZ136" s="97"/>
      <c r="IA136" s="98"/>
      <c r="IB136" s="97"/>
      <c r="IC136" s="98"/>
      <c r="ID136" s="97"/>
      <c r="IE136" s="98"/>
      <c r="IF136" s="97"/>
      <c r="IG136" s="98"/>
      <c r="IH136" s="97"/>
      <c r="II136" s="98"/>
      <c r="IJ136" s="97"/>
      <c r="IK136" s="98"/>
      <c r="IL136" s="97"/>
      <c r="IM136" s="98"/>
      <c r="IN136" s="97"/>
      <c r="IO136" s="98"/>
      <c r="IP136" s="97"/>
      <c r="IQ136" s="98"/>
      <c r="IR136" s="97"/>
      <c r="IS136" s="98"/>
      <c r="IT136" s="97"/>
      <c r="IU136" s="98"/>
      <c r="IV136" s="97"/>
    </row>
    <row r="137" spans="1:256" s="7" customFormat="1" ht="22.5" outlineLevel="1">
      <c r="A137" s="165" t="s">
        <v>63</v>
      </c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97"/>
      <c r="O137" s="98"/>
      <c r="P137" s="97"/>
      <c r="Q137" s="98"/>
      <c r="R137" s="97"/>
      <c r="S137" s="98"/>
      <c r="T137" s="97"/>
      <c r="U137" s="98"/>
      <c r="V137" s="97"/>
      <c r="W137" s="98"/>
      <c r="X137" s="97"/>
      <c r="Y137" s="98"/>
      <c r="Z137" s="97"/>
      <c r="AA137" s="98"/>
      <c r="AB137" s="97"/>
      <c r="AC137" s="98"/>
      <c r="AD137" s="97"/>
      <c r="AE137" s="98"/>
      <c r="AF137" s="97"/>
      <c r="AG137" s="98"/>
      <c r="AH137" s="97"/>
      <c r="AI137" s="98"/>
      <c r="AJ137" s="97"/>
      <c r="AK137" s="98"/>
      <c r="AL137" s="97"/>
      <c r="AM137" s="98"/>
      <c r="AN137" s="97"/>
      <c r="AO137" s="98"/>
      <c r="AP137" s="97"/>
      <c r="AQ137" s="98"/>
      <c r="AR137" s="97"/>
      <c r="AS137" s="98"/>
      <c r="AT137" s="97"/>
      <c r="AU137" s="98"/>
      <c r="AV137" s="97"/>
      <c r="AW137" s="98"/>
      <c r="AX137" s="97"/>
      <c r="AY137" s="98"/>
      <c r="AZ137" s="97"/>
      <c r="BA137" s="98"/>
      <c r="BB137" s="97"/>
      <c r="BC137" s="98"/>
      <c r="BD137" s="97"/>
      <c r="BE137" s="98"/>
      <c r="BF137" s="97"/>
      <c r="BG137" s="98"/>
      <c r="BH137" s="97"/>
      <c r="BI137" s="98"/>
      <c r="BJ137" s="97"/>
      <c r="BK137" s="98"/>
      <c r="BL137" s="97"/>
      <c r="BM137" s="98"/>
      <c r="BN137" s="97"/>
      <c r="BO137" s="98"/>
      <c r="BP137" s="97"/>
      <c r="BQ137" s="98"/>
      <c r="BR137" s="97"/>
      <c r="BS137" s="98"/>
      <c r="BT137" s="97"/>
      <c r="BU137" s="98"/>
      <c r="BV137" s="97"/>
      <c r="BW137" s="98"/>
      <c r="BX137" s="97"/>
      <c r="BY137" s="98"/>
      <c r="BZ137" s="97"/>
      <c r="CA137" s="98"/>
      <c r="CB137" s="97"/>
      <c r="CC137" s="98"/>
      <c r="CD137" s="97"/>
      <c r="CE137" s="98"/>
      <c r="CF137" s="97"/>
      <c r="CG137" s="98"/>
      <c r="CH137" s="97"/>
      <c r="CI137" s="98"/>
      <c r="CJ137" s="97"/>
      <c r="CK137" s="98"/>
      <c r="CL137" s="97"/>
      <c r="CM137" s="98"/>
      <c r="CN137" s="97"/>
      <c r="CO137" s="98"/>
      <c r="CP137" s="97"/>
      <c r="CQ137" s="98"/>
      <c r="CR137" s="97"/>
      <c r="CS137" s="98"/>
      <c r="CT137" s="97"/>
      <c r="CU137" s="98"/>
      <c r="CV137" s="97"/>
      <c r="CW137" s="98"/>
      <c r="CX137" s="97"/>
      <c r="CY137" s="98"/>
      <c r="CZ137" s="97"/>
      <c r="DA137" s="98"/>
      <c r="DB137" s="97"/>
      <c r="DC137" s="98"/>
      <c r="DD137" s="97"/>
      <c r="DE137" s="98"/>
      <c r="DF137" s="97"/>
      <c r="DG137" s="98"/>
      <c r="DH137" s="97"/>
      <c r="DI137" s="98"/>
      <c r="DJ137" s="97"/>
      <c r="DK137" s="98"/>
      <c r="DL137" s="97"/>
      <c r="DM137" s="98"/>
      <c r="DN137" s="97"/>
      <c r="DO137" s="98"/>
      <c r="DP137" s="97"/>
      <c r="DQ137" s="98"/>
      <c r="DR137" s="97"/>
      <c r="DS137" s="98"/>
      <c r="DT137" s="97"/>
      <c r="DU137" s="98"/>
      <c r="DV137" s="97"/>
      <c r="DW137" s="98"/>
      <c r="DX137" s="97"/>
      <c r="DY137" s="98"/>
      <c r="DZ137" s="97"/>
      <c r="EA137" s="98"/>
      <c r="EB137" s="97"/>
      <c r="EC137" s="98"/>
      <c r="ED137" s="97"/>
      <c r="EE137" s="98"/>
      <c r="EF137" s="97"/>
      <c r="EG137" s="98"/>
      <c r="EH137" s="97"/>
      <c r="EI137" s="98"/>
      <c r="EJ137" s="97"/>
      <c r="EK137" s="98"/>
      <c r="EL137" s="97"/>
      <c r="EM137" s="98"/>
      <c r="EN137" s="97"/>
      <c r="EO137" s="98"/>
      <c r="EP137" s="97"/>
      <c r="EQ137" s="98"/>
      <c r="ER137" s="97"/>
      <c r="ES137" s="98"/>
      <c r="ET137" s="97"/>
      <c r="EU137" s="98"/>
      <c r="EV137" s="97"/>
      <c r="EW137" s="98"/>
      <c r="EX137" s="97"/>
      <c r="EY137" s="98"/>
      <c r="EZ137" s="97"/>
      <c r="FA137" s="98"/>
      <c r="FB137" s="97"/>
      <c r="FC137" s="98"/>
      <c r="FD137" s="97"/>
      <c r="FE137" s="98"/>
      <c r="FF137" s="97"/>
      <c r="FG137" s="98"/>
      <c r="FH137" s="97"/>
      <c r="FI137" s="98"/>
      <c r="FJ137" s="97"/>
      <c r="FK137" s="98"/>
      <c r="FL137" s="97"/>
      <c r="FM137" s="98"/>
      <c r="FN137" s="97"/>
      <c r="FO137" s="98"/>
      <c r="FP137" s="97"/>
      <c r="FQ137" s="98"/>
      <c r="FR137" s="97"/>
      <c r="FS137" s="98"/>
      <c r="FT137" s="97"/>
      <c r="FU137" s="98"/>
      <c r="FV137" s="97"/>
      <c r="FW137" s="98"/>
      <c r="FX137" s="97"/>
      <c r="FY137" s="98"/>
      <c r="FZ137" s="97"/>
      <c r="GA137" s="98"/>
      <c r="GB137" s="97"/>
      <c r="GC137" s="98"/>
      <c r="GD137" s="97"/>
      <c r="GE137" s="98"/>
      <c r="GF137" s="97"/>
      <c r="GG137" s="98"/>
      <c r="GH137" s="97"/>
      <c r="GI137" s="98"/>
      <c r="GJ137" s="97"/>
      <c r="GK137" s="98"/>
      <c r="GL137" s="97"/>
      <c r="GM137" s="98"/>
      <c r="GN137" s="97"/>
      <c r="GO137" s="98"/>
      <c r="GP137" s="97"/>
      <c r="GQ137" s="98"/>
      <c r="GR137" s="97"/>
      <c r="GS137" s="98"/>
      <c r="GT137" s="97"/>
      <c r="GU137" s="98"/>
      <c r="GV137" s="97"/>
      <c r="GW137" s="98"/>
      <c r="GX137" s="97"/>
      <c r="GY137" s="98"/>
      <c r="GZ137" s="97"/>
      <c r="HA137" s="98"/>
      <c r="HB137" s="97"/>
      <c r="HC137" s="98"/>
      <c r="HD137" s="97"/>
      <c r="HE137" s="98"/>
      <c r="HF137" s="97"/>
      <c r="HG137" s="98"/>
      <c r="HH137" s="97"/>
      <c r="HI137" s="98"/>
      <c r="HJ137" s="97"/>
      <c r="HK137" s="98"/>
      <c r="HL137" s="97"/>
      <c r="HM137" s="98"/>
      <c r="HN137" s="97"/>
      <c r="HO137" s="98"/>
      <c r="HP137" s="97"/>
      <c r="HQ137" s="98"/>
      <c r="HR137" s="97"/>
      <c r="HS137" s="98"/>
      <c r="HT137" s="97"/>
      <c r="HU137" s="98"/>
      <c r="HV137" s="97"/>
      <c r="HW137" s="98"/>
      <c r="HX137" s="97"/>
      <c r="HY137" s="98"/>
      <c r="HZ137" s="97"/>
      <c r="IA137" s="98"/>
      <c r="IB137" s="97"/>
      <c r="IC137" s="98"/>
      <c r="ID137" s="97"/>
      <c r="IE137" s="98"/>
      <c r="IF137" s="97"/>
      <c r="IG137" s="98"/>
      <c r="IH137" s="97"/>
      <c r="II137" s="98"/>
      <c r="IJ137" s="97"/>
      <c r="IK137" s="98"/>
      <c r="IL137" s="97"/>
      <c r="IM137" s="98"/>
      <c r="IN137" s="97"/>
      <c r="IO137" s="98"/>
      <c r="IP137" s="97"/>
      <c r="IQ137" s="98"/>
      <c r="IR137" s="97"/>
      <c r="IS137" s="98"/>
      <c r="IT137" s="97"/>
      <c r="IU137" s="98"/>
      <c r="IV137" s="97"/>
    </row>
    <row r="138" spans="1:17" ht="15.75" outlineLevel="1">
      <c r="A138" s="29">
        <v>96</v>
      </c>
      <c r="B138" s="30" t="s">
        <v>211</v>
      </c>
      <c r="C138" s="32" t="s">
        <v>206</v>
      </c>
      <c r="D138" s="32"/>
      <c r="E138" s="33"/>
      <c r="F138" s="33">
        <v>25</v>
      </c>
      <c r="G138" s="36"/>
      <c r="H138" s="35" t="s">
        <v>35</v>
      </c>
      <c r="I138" s="35"/>
      <c r="J138" s="35"/>
      <c r="K138" s="35"/>
      <c r="L138" s="106"/>
      <c r="M138" s="31"/>
      <c r="Q138" s="6"/>
    </row>
    <row r="139" spans="1:17" ht="15.75" outlineLevel="1">
      <c r="A139" s="29">
        <v>97</v>
      </c>
      <c r="B139" s="30" t="s">
        <v>212</v>
      </c>
      <c r="C139" s="31" t="s">
        <v>206</v>
      </c>
      <c r="D139" s="32"/>
      <c r="E139" s="33"/>
      <c r="F139" s="33">
        <v>6</v>
      </c>
      <c r="G139" s="35" t="s">
        <v>35</v>
      </c>
      <c r="H139" s="35"/>
      <c r="I139" s="36"/>
      <c r="J139" s="36"/>
      <c r="K139" s="36"/>
      <c r="L139" s="106"/>
      <c r="M139" s="31"/>
      <c r="Q139" s="6"/>
    </row>
    <row r="140" spans="1:17" ht="15.75" outlineLevel="1">
      <c r="A140" s="29">
        <v>98</v>
      </c>
      <c r="B140" s="30" t="s">
        <v>5</v>
      </c>
      <c r="C140" s="31" t="s">
        <v>206</v>
      </c>
      <c r="D140" s="32"/>
      <c r="E140" s="33"/>
      <c r="F140" s="33">
        <v>20</v>
      </c>
      <c r="G140" s="36"/>
      <c r="H140" s="35" t="s">
        <v>35</v>
      </c>
      <c r="I140" s="35"/>
      <c r="J140" s="36"/>
      <c r="K140" s="36"/>
      <c r="L140" s="106"/>
      <c r="M140" s="31"/>
      <c r="Q140" s="6"/>
    </row>
    <row r="141" spans="1:17" ht="15.75" outlineLevel="1">
      <c r="A141" s="29">
        <v>99</v>
      </c>
      <c r="B141" s="52" t="s">
        <v>214</v>
      </c>
      <c r="C141" s="56" t="s">
        <v>61</v>
      </c>
      <c r="D141" s="53">
        <v>1</v>
      </c>
      <c r="E141" s="54">
        <f>F141/D141</f>
        <v>15</v>
      </c>
      <c r="F141" s="54">
        <v>15</v>
      </c>
      <c r="G141" s="104" t="s">
        <v>35</v>
      </c>
      <c r="H141" s="103" t="s">
        <v>35</v>
      </c>
      <c r="I141" s="103" t="s">
        <v>35</v>
      </c>
      <c r="J141" s="104" t="s">
        <v>35</v>
      </c>
      <c r="K141" s="88"/>
      <c r="L141" s="108"/>
      <c r="M141" s="56"/>
      <c r="Q141" s="6"/>
    </row>
    <row r="142" spans="1:17" ht="15.75" outlineLevel="1">
      <c r="A142" s="29">
        <v>100</v>
      </c>
      <c r="B142" s="52" t="s">
        <v>215</v>
      </c>
      <c r="C142" s="56" t="s">
        <v>61</v>
      </c>
      <c r="D142" s="53">
        <v>1</v>
      </c>
      <c r="E142" s="54">
        <f>F142/D142</f>
        <v>15</v>
      </c>
      <c r="F142" s="54">
        <v>15</v>
      </c>
      <c r="G142" s="104" t="s">
        <v>35</v>
      </c>
      <c r="H142" s="87" t="s">
        <v>35</v>
      </c>
      <c r="I142" s="87"/>
      <c r="J142" s="88"/>
      <c r="K142" s="88"/>
      <c r="L142" s="108"/>
      <c r="M142" s="56"/>
      <c r="Q142" s="6"/>
    </row>
    <row r="143" spans="1:17" ht="16.5" outlineLevel="1" thickBot="1">
      <c r="A143" s="29">
        <v>101</v>
      </c>
      <c r="B143" s="52" t="s">
        <v>64</v>
      </c>
      <c r="C143" s="56"/>
      <c r="D143" s="53"/>
      <c r="E143" s="54"/>
      <c r="F143" s="54">
        <v>25</v>
      </c>
      <c r="G143" s="87" t="s">
        <v>35</v>
      </c>
      <c r="H143" s="87" t="s">
        <v>35</v>
      </c>
      <c r="I143" s="87" t="s">
        <v>35</v>
      </c>
      <c r="J143" s="87" t="s">
        <v>35</v>
      </c>
      <c r="K143" s="88"/>
      <c r="L143" s="108"/>
      <c r="M143" s="56"/>
      <c r="Q143" s="6"/>
    </row>
    <row r="144" spans="1:256" s="7" customFormat="1" ht="49.5" customHeight="1" outlineLevel="1" thickBot="1">
      <c r="A144" s="187" t="s">
        <v>65</v>
      </c>
      <c r="B144" s="188"/>
      <c r="C144" s="188"/>
      <c r="D144" s="188"/>
      <c r="E144" s="189">
        <f>SUM(F138:F143)</f>
        <v>106</v>
      </c>
      <c r="F144" s="189"/>
      <c r="G144" s="189"/>
      <c r="H144" s="189"/>
      <c r="I144" s="189"/>
      <c r="J144" s="189"/>
      <c r="K144" s="189"/>
      <c r="L144" s="189"/>
      <c r="M144" s="190"/>
      <c r="N144" s="97"/>
      <c r="O144" s="98"/>
      <c r="P144" s="97"/>
      <c r="Q144" s="98"/>
      <c r="R144" s="97"/>
      <c r="S144" s="98"/>
      <c r="T144" s="97"/>
      <c r="U144" s="98"/>
      <c r="V144" s="97"/>
      <c r="W144" s="98"/>
      <c r="X144" s="97"/>
      <c r="Y144" s="98"/>
      <c r="Z144" s="97"/>
      <c r="AA144" s="98"/>
      <c r="AB144" s="97"/>
      <c r="AC144" s="98"/>
      <c r="AD144" s="97"/>
      <c r="AE144" s="98"/>
      <c r="AF144" s="97"/>
      <c r="AG144" s="98"/>
      <c r="AH144" s="97"/>
      <c r="AI144" s="98"/>
      <c r="AJ144" s="97"/>
      <c r="AK144" s="98"/>
      <c r="AL144" s="97"/>
      <c r="AM144" s="98"/>
      <c r="AN144" s="97"/>
      <c r="AO144" s="98"/>
      <c r="AP144" s="97"/>
      <c r="AQ144" s="98"/>
      <c r="AR144" s="97"/>
      <c r="AS144" s="98"/>
      <c r="AT144" s="97"/>
      <c r="AU144" s="98"/>
      <c r="AV144" s="97"/>
      <c r="AW144" s="98"/>
      <c r="AX144" s="97"/>
      <c r="AY144" s="98"/>
      <c r="AZ144" s="97"/>
      <c r="BA144" s="98"/>
      <c r="BB144" s="97"/>
      <c r="BC144" s="98"/>
      <c r="BD144" s="97"/>
      <c r="BE144" s="98"/>
      <c r="BF144" s="97"/>
      <c r="BG144" s="98"/>
      <c r="BH144" s="97"/>
      <c r="BI144" s="98"/>
      <c r="BJ144" s="97"/>
      <c r="BK144" s="98"/>
      <c r="BL144" s="97"/>
      <c r="BM144" s="98"/>
      <c r="BN144" s="97"/>
      <c r="BO144" s="98"/>
      <c r="BP144" s="97"/>
      <c r="BQ144" s="98"/>
      <c r="BR144" s="97"/>
      <c r="BS144" s="98"/>
      <c r="BT144" s="97"/>
      <c r="BU144" s="98"/>
      <c r="BV144" s="97"/>
      <c r="BW144" s="98"/>
      <c r="BX144" s="97"/>
      <c r="BY144" s="98"/>
      <c r="BZ144" s="97"/>
      <c r="CA144" s="98"/>
      <c r="CB144" s="97"/>
      <c r="CC144" s="98"/>
      <c r="CD144" s="97"/>
      <c r="CE144" s="98"/>
      <c r="CF144" s="97"/>
      <c r="CG144" s="98"/>
      <c r="CH144" s="97"/>
      <c r="CI144" s="98"/>
      <c r="CJ144" s="97"/>
      <c r="CK144" s="98"/>
      <c r="CL144" s="97"/>
      <c r="CM144" s="98"/>
      <c r="CN144" s="97"/>
      <c r="CO144" s="98"/>
      <c r="CP144" s="97"/>
      <c r="CQ144" s="98"/>
      <c r="CR144" s="97"/>
      <c r="CS144" s="98"/>
      <c r="CT144" s="97"/>
      <c r="CU144" s="98"/>
      <c r="CV144" s="97"/>
      <c r="CW144" s="98"/>
      <c r="CX144" s="97"/>
      <c r="CY144" s="98"/>
      <c r="CZ144" s="97"/>
      <c r="DA144" s="98"/>
      <c r="DB144" s="97"/>
      <c r="DC144" s="98"/>
      <c r="DD144" s="97"/>
      <c r="DE144" s="98"/>
      <c r="DF144" s="97"/>
      <c r="DG144" s="98"/>
      <c r="DH144" s="97"/>
      <c r="DI144" s="98"/>
      <c r="DJ144" s="97"/>
      <c r="DK144" s="98"/>
      <c r="DL144" s="97"/>
      <c r="DM144" s="98"/>
      <c r="DN144" s="97"/>
      <c r="DO144" s="98"/>
      <c r="DP144" s="97"/>
      <c r="DQ144" s="98"/>
      <c r="DR144" s="97"/>
      <c r="DS144" s="98"/>
      <c r="DT144" s="97"/>
      <c r="DU144" s="98"/>
      <c r="DV144" s="97"/>
      <c r="DW144" s="98"/>
      <c r="DX144" s="97"/>
      <c r="DY144" s="98"/>
      <c r="DZ144" s="97"/>
      <c r="EA144" s="98"/>
      <c r="EB144" s="97"/>
      <c r="EC144" s="98"/>
      <c r="ED144" s="97"/>
      <c r="EE144" s="98"/>
      <c r="EF144" s="97"/>
      <c r="EG144" s="98"/>
      <c r="EH144" s="97"/>
      <c r="EI144" s="98"/>
      <c r="EJ144" s="97"/>
      <c r="EK144" s="98"/>
      <c r="EL144" s="97"/>
      <c r="EM144" s="98"/>
      <c r="EN144" s="97"/>
      <c r="EO144" s="98"/>
      <c r="EP144" s="97"/>
      <c r="EQ144" s="98"/>
      <c r="ER144" s="97"/>
      <c r="ES144" s="98"/>
      <c r="ET144" s="97"/>
      <c r="EU144" s="98"/>
      <c r="EV144" s="97"/>
      <c r="EW144" s="98"/>
      <c r="EX144" s="97"/>
      <c r="EY144" s="98"/>
      <c r="EZ144" s="97"/>
      <c r="FA144" s="98"/>
      <c r="FB144" s="97"/>
      <c r="FC144" s="98"/>
      <c r="FD144" s="97"/>
      <c r="FE144" s="98"/>
      <c r="FF144" s="97"/>
      <c r="FG144" s="98"/>
      <c r="FH144" s="97"/>
      <c r="FI144" s="98"/>
      <c r="FJ144" s="97"/>
      <c r="FK144" s="98"/>
      <c r="FL144" s="97"/>
      <c r="FM144" s="98"/>
      <c r="FN144" s="97"/>
      <c r="FO144" s="98"/>
      <c r="FP144" s="97"/>
      <c r="FQ144" s="98"/>
      <c r="FR144" s="97"/>
      <c r="FS144" s="98"/>
      <c r="FT144" s="97"/>
      <c r="FU144" s="98"/>
      <c r="FV144" s="97"/>
      <c r="FW144" s="98"/>
      <c r="FX144" s="97"/>
      <c r="FY144" s="98"/>
      <c r="FZ144" s="97"/>
      <c r="GA144" s="98"/>
      <c r="GB144" s="97"/>
      <c r="GC144" s="98"/>
      <c r="GD144" s="97"/>
      <c r="GE144" s="98"/>
      <c r="GF144" s="97"/>
      <c r="GG144" s="98"/>
      <c r="GH144" s="97"/>
      <c r="GI144" s="98"/>
      <c r="GJ144" s="97"/>
      <c r="GK144" s="98"/>
      <c r="GL144" s="97"/>
      <c r="GM144" s="98"/>
      <c r="GN144" s="97"/>
      <c r="GO144" s="98"/>
      <c r="GP144" s="97"/>
      <c r="GQ144" s="98"/>
      <c r="GR144" s="97"/>
      <c r="GS144" s="98"/>
      <c r="GT144" s="97"/>
      <c r="GU144" s="98"/>
      <c r="GV144" s="97"/>
      <c r="GW144" s="98"/>
      <c r="GX144" s="97"/>
      <c r="GY144" s="98"/>
      <c r="GZ144" s="97"/>
      <c r="HA144" s="98"/>
      <c r="HB144" s="97"/>
      <c r="HC144" s="98"/>
      <c r="HD144" s="97"/>
      <c r="HE144" s="98"/>
      <c r="HF144" s="97"/>
      <c r="HG144" s="98"/>
      <c r="HH144" s="97"/>
      <c r="HI144" s="98"/>
      <c r="HJ144" s="97"/>
      <c r="HK144" s="98"/>
      <c r="HL144" s="97"/>
      <c r="HM144" s="98"/>
      <c r="HN144" s="97"/>
      <c r="HO144" s="98"/>
      <c r="HP144" s="97"/>
      <c r="HQ144" s="98"/>
      <c r="HR144" s="97"/>
      <c r="HS144" s="98"/>
      <c r="HT144" s="97"/>
      <c r="HU144" s="98"/>
      <c r="HV144" s="97"/>
      <c r="HW144" s="98"/>
      <c r="HX144" s="97"/>
      <c r="HY144" s="98"/>
      <c r="HZ144" s="97"/>
      <c r="IA144" s="98"/>
      <c r="IB144" s="97"/>
      <c r="IC144" s="98"/>
      <c r="ID144" s="97"/>
      <c r="IE144" s="98"/>
      <c r="IF144" s="97"/>
      <c r="IG144" s="98"/>
      <c r="IH144" s="97"/>
      <c r="II144" s="98"/>
      <c r="IJ144" s="97"/>
      <c r="IK144" s="98"/>
      <c r="IL144" s="97"/>
      <c r="IM144" s="98"/>
      <c r="IN144" s="97"/>
      <c r="IO144" s="98"/>
      <c r="IP144" s="97"/>
      <c r="IQ144" s="98"/>
      <c r="IR144" s="97"/>
      <c r="IS144" s="98"/>
      <c r="IT144" s="97"/>
      <c r="IU144" s="98"/>
      <c r="IV144" s="97"/>
    </row>
    <row r="145" spans="1:256" s="7" customFormat="1" ht="22.5" outlineLevel="1">
      <c r="A145" s="165" t="s">
        <v>66</v>
      </c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97"/>
      <c r="O145" s="98"/>
      <c r="P145" s="97"/>
      <c r="Q145" s="98"/>
      <c r="R145" s="97"/>
      <c r="S145" s="98"/>
      <c r="T145" s="97"/>
      <c r="U145" s="98"/>
      <c r="V145" s="97"/>
      <c r="W145" s="98"/>
      <c r="X145" s="97"/>
      <c r="Y145" s="98"/>
      <c r="Z145" s="97"/>
      <c r="AA145" s="98"/>
      <c r="AB145" s="97"/>
      <c r="AC145" s="98"/>
      <c r="AD145" s="97"/>
      <c r="AE145" s="98"/>
      <c r="AF145" s="97"/>
      <c r="AG145" s="98"/>
      <c r="AH145" s="97"/>
      <c r="AI145" s="98"/>
      <c r="AJ145" s="97"/>
      <c r="AK145" s="98"/>
      <c r="AL145" s="97"/>
      <c r="AM145" s="98"/>
      <c r="AN145" s="97"/>
      <c r="AO145" s="98"/>
      <c r="AP145" s="97"/>
      <c r="AQ145" s="98"/>
      <c r="AR145" s="97"/>
      <c r="AS145" s="98"/>
      <c r="AT145" s="97"/>
      <c r="AU145" s="98"/>
      <c r="AV145" s="97"/>
      <c r="AW145" s="98"/>
      <c r="AX145" s="97"/>
      <c r="AY145" s="98"/>
      <c r="AZ145" s="97"/>
      <c r="BA145" s="98"/>
      <c r="BB145" s="97"/>
      <c r="BC145" s="98"/>
      <c r="BD145" s="97"/>
      <c r="BE145" s="98"/>
      <c r="BF145" s="97"/>
      <c r="BG145" s="98"/>
      <c r="BH145" s="97"/>
      <c r="BI145" s="98"/>
      <c r="BJ145" s="97"/>
      <c r="BK145" s="98"/>
      <c r="BL145" s="97"/>
      <c r="BM145" s="98"/>
      <c r="BN145" s="97"/>
      <c r="BO145" s="98"/>
      <c r="BP145" s="97"/>
      <c r="BQ145" s="98"/>
      <c r="BR145" s="97"/>
      <c r="BS145" s="98"/>
      <c r="BT145" s="97"/>
      <c r="BU145" s="98"/>
      <c r="BV145" s="97"/>
      <c r="BW145" s="98"/>
      <c r="BX145" s="97"/>
      <c r="BY145" s="98"/>
      <c r="BZ145" s="97"/>
      <c r="CA145" s="98"/>
      <c r="CB145" s="97"/>
      <c r="CC145" s="98"/>
      <c r="CD145" s="97"/>
      <c r="CE145" s="98"/>
      <c r="CF145" s="97"/>
      <c r="CG145" s="98"/>
      <c r="CH145" s="97"/>
      <c r="CI145" s="98"/>
      <c r="CJ145" s="97"/>
      <c r="CK145" s="98"/>
      <c r="CL145" s="97"/>
      <c r="CM145" s="98"/>
      <c r="CN145" s="97"/>
      <c r="CO145" s="98"/>
      <c r="CP145" s="97"/>
      <c r="CQ145" s="98"/>
      <c r="CR145" s="97"/>
      <c r="CS145" s="98"/>
      <c r="CT145" s="97"/>
      <c r="CU145" s="98"/>
      <c r="CV145" s="97"/>
      <c r="CW145" s="98"/>
      <c r="CX145" s="97"/>
      <c r="CY145" s="98"/>
      <c r="CZ145" s="97"/>
      <c r="DA145" s="98"/>
      <c r="DB145" s="97"/>
      <c r="DC145" s="98"/>
      <c r="DD145" s="97"/>
      <c r="DE145" s="98"/>
      <c r="DF145" s="97"/>
      <c r="DG145" s="98"/>
      <c r="DH145" s="97"/>
      <c r="DI145" s="98"/>
      <c r="DJ145" s="97"/>
      <c r="DK145" s="98"/>
      <c r="DL145" s="97"/>
      <c r="DM145" s="98"/>
      <c r="DN145" s="97"/>
      <c r="DO145" s="98"/>
      <c r="DP145" s="97"/>
      <c r="DQ145" s="98"/>
      <c r="DR145" s="97"/>
      <c r="DS145" s="98"/>
      <c r="DT145" s="97"/>
      <c r="DU145" s="98"/>
      <c r="DV145" s="97"/>
      <c r="DW145" s="98"/>
      <c r="DX145" s="97"/>
      <c r="DY145" s="98"/>
      <c r="DZ145" s="97"/>
      <c r="EA145" s="98"/>
      <c r="EB145" s="97"/>
      <c r="EC145" s="98"/>
      <c r="ED145" s="97"/>
      <c r="EE145" s="98"/>
      <c r="EF145" s="97"/>
      <c r="EG145" s="98"/>
      <c r="EH145" s="97"/>
      <c r="EI145" s="98"/>
      <c r="EJ145" s="97"/>
      <c r="EK145" s="98"/>
      <c r="EL145" s="97"/>
      <c r="EM145" s="98"/>
      <c r="EN145" s="97"/>
      <c r="EO145" s="98"/>
      <c r="EP145" s="97"/>
      <c r="EQ145" s="98"/>
      <c r="ER145" s="97"/>
      <c r="ES145" s="98"/>
      <c r="ET145" s="97"/>
      <c r="EU145" s="98"/>
      <c r="EV145" s="97"/>
      <c r="EW145" s="98"/>
      <c r="EX145" s="97"/>
      <c r="EY145" s="98"/>
      <c r="EZ145" s="97"/>
      <c r="FA145" s="98"/>
      <c r="FB145" s="97"/>
      <c r="FC145" s="98"/>
      <c r="FD145" s="97"/>
      <c r="FE145" s="98"/>
      <c r="FF145" s="97"/>
      <c r="FG145" s="98"/>
      <c r="FH145" s="97"/>
      <c r="FI145" s="98"/>
      <c r="FJ145" s="97"/>
      <c r="FK145" s="98"/>
      <c r="FL145" s="97"/>
      <c r="FM145" s="98"/>
      <c r="FN145" s="97"/>
      <c r="FO145" s="98"/>
      <c r="FP145" s="97"/>
      <c r="FQ145" s="98"/>
      <c r="FR145" s="97"/>
      <c r="FS145" s="98"/>
      <c r="FT145" s="97"/>
      <c r="FU145" s="98"/>
      <c r="FV145" s="97"/>
      <c r="FW145" s="98"/>
      <c r="FX145" s="97"/>
      <c r="FY145" s="98"/>
      <c r="FZ145" s="97"/>
      <c r="GA145" s="98"/>
      <c r="GB145" s="97"/>
      <c r="GC145" s="98"/>
      <c r="GD145" s="97"/>
      <c r="GE145" s="98"/>
      <c r="GF145" s="97"/>
      <c r="GG145" s="98"/>
      <c r="GH145" s="97"/>
      <c r="GI145" s="98"/>
      <c r="GJ145" s="97"/>
      <c r="GK145" s="98"/>
      <c r="GL145" s="97"/>
      <c r="GM145" s="98"/>
      <c r="GN145" s="97"/>
      <c r="GO145" s="98"/>
      <c r="GP145" s="97"/>
      <c r="GQ145" s="98"/>
      <c r="GR145" s="97"/>
      <c r="GS145" s="98"/>
      <c r="GT145" s="97"/>
      <c r="GU145" s="98"/>
      <c r="GV145" s="97"/>
      <c r="GW145" s="98"/>
      <c r="GX145" s="97"/>
      <c r="GY145" s="98"/>
      <c r="GZ145" s="97"/>
      <c r="HA145" s="98"/>
      <c r="HB145" s="97"/>
      <c r="HC145" s="98"/>
      <c r="HD145" s="97"/>
      <c r="HE145" s="98"/>
      <c r="HF145" s="97"/>
      <c r="HG145" s="98"/>
      <c r="HH145" s="97"/>
      <c r="HI145" s="98"/>
      <c r="HJ145" s="97"/>
      <c r="HK145" s="98"/>
      <c r="HL145" s="97"/>
      <c r="HM145" s="98"/>
      <c r="HN145" s="97"/>
      <c r="HO145" s="98"/>
      <c r="HP145" s="97"/>
      <c r="HQ145" s="98"/>
      <c r="HR145" s="97"/>
      <c r="HS145" s="98"/>
      <c r="HT145" s="97"/>
      <c r="HU145" s="98"/>
      <c r="HV145" s="97"/>
      <c r="HW145" s="98"/>
      <c r="HX145" s="97"/>
      <c r="HY145" s="98"/>
      <c r="HZ145" s="97"/>
      <c r="IA145" s="98"/>
      <c r="IB145" s="97"/>
      <c r="IC145" s="98"/>
      <c r="ID145" s="97"/>
      <c r="IE145" s="98"/>
      <c r="IF145" s="97"/>
      <c r="IG145" s="98"/>
      <c r="IH145" s="97"/>
      <c r="II145" s="98"/>
      <c r="IJ145" s="97"/>
      <c r="IK145" s="98"/>
      <c r="IL145" s="97"/>
      <c r="IM145" s="98"/>
      <c r="IN145" s="97"/>
      <c r="IO145" s="98"/>
      <c r="IP145" s="97"/>
      <c r="IQ145" s="98"/>
      <c r="IR145" s="97"/>
      <c r="IS145" s="98"/>
      <c r="IT145" s="97"/>
      <c r="IU145" s="98"/>
      <c r="IV145" s="97"/>
    </row>
    <row r="146" spans="1:256" s="7" customFormat="1" ht="21" customHeight="1" outlineLevel="1">
      <c r="A146" s="109"/>
      <c r="B146" s="110" t="s">
        <v>364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7"/>
      <c r="O146" s="98"/>
      <c r="P146" s="97"/>
      <c r="Q146" s="98"/>
      <c r="R146" s="97"/>
      <c r="S146" s="98"/>
      <c r="T146" s="97"/>
      <c r="U146" s="98"/>
      <c r="V146" s="97"/>
      <c r="W146" s="98"/>
      <c r="X146" s="97"/>
      <c r="Y146" s="98"/>
      <c r="Z146" s="97"/>
      <c r="AA146" s="98"/>
      <c r="AB146" s="97"/>
      <c r="AC146" s="98"/>
      <c r="AD146" s="97"/>
      <c r="AE146" s="98"/>
      <c r="AF146" s="97"/>
      <c r="AG146" s="98"/>
      <c r="AH146" s="97"/>
      <c r="AI146" s="98"/>
      <c r="AJ146" s="97"/>
      <c r="AK146" s="98"/>
      <c r="AL146" s="97"/>
      <c r="AM146" s="98"/>
      <c r="AN146" s="97"/>
      <c r="AO146" s="98"/>
      <c r="AP146" s="97"/>
      <c r="AQ146" s="98"/>
      <c r="AR146" s="97"/>
      <c r="AS146" s="98"/>
      <c r="AT146" s="97"/>
      <c r="AU146" s="98"/>
      <c r="AV146" s="97"/>
      <c r="AW146" s="98"/>
      <c r="AX146" s="97"/>
      <c r="AY146" s="98"/>
      <c r="AZ146" s="97"/>
      <c r="BA146" s="98"/>
      <c r="BB146" s="97"/>
      <c r="BC146" s="98"/>
      <c r="BD146" s="97"/>
      <c r="BE146" s="98"/>
      <c r="BF146" s="97"/>
      <c r="BG146" s="98"/>
      <c r="BH146" s="97"/>
      <c r="BI146" s="98"/>
      <c r="BJ146" s="97"/>
      <c r="BK146" s="98"/>
      <c r="BL146" s="97"/>
      <c r="BM146" s="98"/>
      <c r="BN146" s="97"/>
      <c r="BO146" s="98"/>
      <c r="BP146" s="97"/>
      <c r="BQ146" s="98"/>
      <c r="BR146" s="97"/>
      <c r="BS146" s="98"/>
      <c r="BT146" s="97"/>
      <c r="BU146" s="98"/>
      <c r="BV146" s="97"/>
      <c r="BW146" s="98"/>
      <c r="BX146" s="97"/>
      <c r="BY146" s="98"/>
      <c r="BZ146" s="97"/>
      <c r="CA146" s="98"/>
      <c r="CB146" s="97"/>
      <c r="CC146" s="98"/>
      <c r="CD146" s="97"/>
      <c r="CE146" s="98"/>
      <c r="CF146" s="97"/>
      <c r="CG146" s="98"/>
      <c r="CH146" s="97"/>
      <c r="CI146" s="98"/>
      <c r="CJ146" s="97"/>
      <c r="CK146" s="98"/>
      <c r="CL146" s="97"/>
      <c r="CM146" s="98"/>
      <c r="CN146" s="97"/>
      <c r="CO146" s="98"/>
      <c r="CP146" s="97"/>
      <c r="CQ146" s="98"/>
      <c r="CR146" s="97"/>
      <c r="CS146" s="98"/>
      <c r="CT146" s="97"/>
      <c r="CU146" s="98"/>
      <c r="CV146" s="97"/>
      <c r="CW146" s="98"/>
      <c r="CX146" s="97"/>
      <c r="CY146" s="98"/>
      <c r="CZ146" s="97"/>
      <c r="DA146" s="98"/>
      <c r="DB146" s="97"/>
      <c r="DC146" s="98"/>
      <c r="DD146" s="97"/>
      <c r="DE146" s="98"/>
      <c r="DF146" s="97"/>
      <c r="DG146" s="98"/>
      <c r="DH146" s="97"/>
      <c r="DI146" s="98"/>
      <c r="DJ146" s="97"/>
      <c r="DK146" s="98"/>
      <c r="DL146" s="97"/>
      <c r="DM146" s="98"/>
      <c r="DN146" s="97"/>
      <c r="DO146" s="98"/>
      <c r="DP146" s="97"/>
      <c r="DQ146" s="98"/>
      <c r="DR146" s="97"/>
      <c r="DS146" s="98"/>
      <c r="DT146" s="97"/>
      <c r="DU146" s="98"/>
      <c r="DV146" s="97"/>
      <c r="DW146" s="98"/>
      <c r="DX146" s="97"/>
      <c r="DY146" s="98"/>
      <c r="DZ146" s="97"/>
      <c r="EA146" s="98"/>
      <c r="EB146" s="97"/>
      <c r="EC146" s="98"/>
      <c r="ED146" s="97"/>
      <c r="EE146" s="98"/>
      <c r="EF146" s="97"/>
      <c r="EG146" s="98"/>
      <c r="EH146" s="97"/>
      <c r="EI146" s="98"/>
      <c r="EJ146" s="97"/>
      <c r="EK146" s="98"/>
      <c r="EL146" s="97"/>
      <c r="EM146" s="98"/>
      <c r="EN146" s="97"/>
      <c r="EO146" s="98"/>
      <c r="EP146" s="97"/>
      <c r="EQ146" s="98"/>
      <c r="ER146" s="97"/>
      <c r="ES146" s="98"/>
      <c r="ET146" s="97"/>
      <c r="EU146" s="98"/>
      <c r="EV146" s="97"/>
      <c r="EW146" s="98"/>
      <c r="EX146" s="97"/>
      <c r="EY146" s="98"/>
      <c r="EZ146" s="97"/>
      <c r="FA146" s="98"/>
      <c r="FB146" s="97"/>
      <c r="FC146" s="98"/>
      <c r="FD146" s="97"/>
      <c r="FE146" s="98"/>
      <c r="FF146" s="97"/>
      <c r="FG146" s="98"/>
      <c r="FH146" s="97"/>
      <c r="FI146" s="98"/>
      <c r="FJ146" s="97"/>
      <c r="FK146" s="98"/>
      <c r="FL146" s="97"/>
      <c r="FM146" s="98"/>
      <c r="FN146" s="97"/>
      <c r="FO146" s="98"/>
      <c r="FP146" s="97"/>
      <c r="FQ146" s="98"/>
      <c r="FR146" s="97"/>
      <c r="FS146" s="98"/>
      <c r="FT146" s="97"/>
      <c r="FU146" s="98"/>
      <c r="FV146" s="97"/>
      <c r="FW146" s="98"/>
      <c r="FX146" s="97"/>
      <c r="FY146" s="98"/>
      <c r="FZ146" s="97"/>
      <c r="GA146" s="98"/>
      <c r="GB146" s="97"/>
      <c r="GC146" s="98"/>
      <c r="GD146" s="97"/>
      <c r="GE146" s="98"/>
      <c r="GF146" s="97"/>
      <c r="GG146" s="98"/>
      <c r="GH146" s="97"/>
      <c r="GI146" s="98"/>
      <c r="GJ146" s="97"/>
      <c r="GK146" s="98"/>
      <c r="GL146" s="97"/>
      <c r="GM146" s="98"/>
      <c r="GN146" s="97"/>
      <c r="GO146" s="98"/>
      <c r="GP146" s="97"/>
      <c r="GQ146" s="98"/>
      <c r="GR146" s="97"/>
      <c r="GS146" s="98"/>
      <c r="GT146" s="97"/>
      <c r="GU146" s="98"/>
      <c r="GV146" s="97"/>
      <c r="GW146" s="98"/>
      <c r="GX146" s="97"/>
      <c r="GY146" s="98"/>
      <c r="GZ146" s="97"/>
      <c r="HA146" s="98"/>
      <c r="HB146" s="97"/>
      <c r="HC146" s="98"/>
      <c r="HD146" s="97"/>
      <c r="HE146" s="98"/>
      <c r="HF146" s="97"/>
      <c r="HG146" s="98"/>
      <c r="HH146" s="97"/>
      <c r="HI146" s="98"/>
      <c r="HJ146" s="97"/>
      <c r="HK146" s="98"/>
      <c r="HL146" s="97"/>
      <c r="HM146" s="98"/>
      <c r="HN146" s="97"/>
      <c r="HO146" s="98"/>
      <c r="HP146" s="97"/>
      <c r="HQ146" s="98"/>
      <c r="HR146" s="97"/>
      <c r="HS146" s="98"/>
      <c r="HT146" s="97"/>
      <c r="HU146" s="98"/>
      <c r="HV146" s="97"/>
      <c r="HW146" s="98"/>
      <c r="HX146" s="97"/>
      <c r="HY146" s="98"/>
      <c r="HZ146" s="97"/>
      <c r="IA146" s="98"/>
      <c r="IB146" s="97"/>
      <c r="IC146" s="98"/>
      <c r="ID146" s="97"/>
      <c r="IE146" s="98"/>
      <c r="IF146" s="97"/>
      <c r="IG146" s="98"/>
      <c r="IH146" s="97"/>
      <c r="II146" s="98"/>
      <c r="IJ146" s="97"/>
      <c r="IK146" s="98"/>
      <c r="IL146" s="97"/>
      <c r="IM146" s="98"/>
      <c r="IN146" s="97"/>
      <c r="IO146" s="98"/>
      <c r="IP146" s="97"/>
      <c r="IQ146" s="98"/>
      <c r="IR146" s="97"/>
      <c r="IS146" s="98"/>
      <c r="IT146" s="97"/>
      <c r="IU146" s="98"/>
      <c r="IV146" s="97"/>
    </row>
    <row r="147" spans="1:256" s="7" customFormat="1" ht="18.75" customHeight="1" outlineLevel="1">
      <c r="A147" s="111">
        <v>102</v>
      </c>
      <c r="B147" s="112"/>
      <c r="C147" s="111"/>
      <c r="D147" s="111"/>
      <c r="E147" s="111"/>
      <c r="F147" s="113"/>
      <c r="G147" s="113"/>
      <c r="H147" s="113"/>
      <c r="I147" s="113"/>
      <c r="J147" s="113"/>
      <c r="K147" s="113"/>
      <c r="L147" s="113"/>
      <c r="M147" s="95"/>
      <c r="N147" s="97"/>
      <c r="O147" s="98"/>
      <c r="P147" s="97"/>
      <c r="Q147" s="98"/>
      <c r="R147" s="97"/>
      <c r="S147" s="98"/>
      <c r="T147" s="97"/>
      <c r="U147" s="98"/>
      <c r="V147" s="97"/>
      <c r="W147" s="98"/>
      <c r="X147" s="97"/>
      <c r="Y147" s="98"/>
      <c r="Z147" s="97"/>
      <c r="AA147" s="98"/>
      <c r="AB147" s="97"/>
      <c r="AC147" s="98"/>
      <c r="AD147" s="97"/>
      <c r="AE147" s="98"/>
      <c r="AF147" s="97"/>
      <c r="AG147" s="98"/>
      <c r="AH147" s="97"/>
      <c r="AI147" s="98"/>
      <c r="AJ147" s="97"/>
      <c r="AK147" s="98"/>
      <c r="AL147" s="97"/>
      <c r="AM147" s="98"/>
      <c r="AN147" s="97"/>
      <c r="AO147" s="98"/>
      <c r="AP147" s="97"/>
      <c r="AQ147" s="98"/>
      <c r="AR147" s="97"/>
      <c r="AS147" s="98"/>
      <c r="AT147" s="97"/>
      <c r="AU147" s="98"/>
      <c r="AV147" s="97"/>
      <c r="AW147" s="98"/>
      <c r="AX147" s="97"/>
      <c r="AY147" s="98"/>
      <c r="AZ147" s="97"/>
      <c r="BA147" s="98"/>
      <c r="BB147" s="97"/>
      <c r="BC147" s="98"/>
      <c r="BD147" s="97"/>
      <c r="BE147" s="98"/>
      <c r="BF147" s="97"/>
      <c r="BG147" s="98"/>
      <c r="BH147" s="97"/>
      <c r="BI147" s="98"/>
      <c r="BJ147" s="97"/>
      <c r="BK147" s="98"/>
      <c r="BL147" s="97"/>
      <c r="BM147" s="98"/>
      <c r="BN147" s="97"/>
      <c r="BO147" s="98"/>
      <c r="BP147" s="97"/>
      <c r="BQ147" s="98"/>
      <c r="BR147" s="97"/>
      <c r="BS147" s="98"/>
      <c r="BT147" s="97"/>
      <c r="BU147" s="98"/>
      <c r="BV147" s="97"/>
      <c r="BW147" s="98"/>
      <c r="BX147" s="97"/>
      <c r="BY147" s="98"/>
      <c r="BZ147" s="97"/>
      <c r="CA147" s="98"/>
      <c r="CB147" s="97"/>
      <c r="CC147" s="98"/>
      <c r="CD147" s="97"/>
      <c r="CE147" s="98"/>
      <c r="CF147" s="97"/>
      <c r="CG147" s="98"/>
      <c r="CH147" s="97"/>
      <c r="CI147" s="98"/>
      <c r="CJ147" s="97"/>
      <c r="CK147" s="98"/>
      <c r="CL147" s="97"/>
      <c r="CM147" s="98"/>
      <c r="CN147" s="97"/>
      <c r="CO147" s="98"/>
      <c r="CP147" s="97"/>
      <c r="CQ147" s="98"/>
      <c r="CR147" s="97"/>
      <c r="CS147" s="98"/>
      <c r="CT147" s="97"/>
      <c r="CU147" s="98"/>
      <c r="CV147" s="97"/>
      <c r="CW147" s="98"/>
      <c r="CX147" s="97"/>
      <c r="CY147" s="98"/>
      <c r="CZ147" s="97"/>
      <c r="DA147" s="98"/>
      <c r="DB147" s="97"/>
      <c r="DC147" s="98"/>
      <c r="DD147" s="97"/>
      <c r="DE147" s="98"/>
      <c r="DF147" s="97"/>
      <c r="DG147" s="98"/>
      <c r="DH147" s="97"/>
      <c r="DI147" s="98"/>
      <c r="DJ147" s="97"/>
      <c r="DK147" s="98"/>
      <c r="DL147" s="97"/>
      <c r="DM147" s="98"/>
      <c r="DN147" s="97"/>
      <c r="DO147" s="98"/>
      <c r="DP147" s="97"/>
      <c r="DQ147" s="98"/>
      <c r="DR147" s="97"/>
      <c r="DS147" s="98"/>
      <c r="DT147" s="97"/>
      <c r="DU147" s="98"/>
      <c r="DV147" s="97"/>
      <c r="DW147" s="98"/>
      <c r="DX147" s="97"/>
      <c r="DY147" s="98"/>
      <c r="DZ147" s="97"/>
      <c r="EA147" s="98"/>
      <c r="EB147" s="97"/>
      <c r="EC147" s="98"/>
      <c r="ED147" s="97"/>
      <c r="EE147" s="98"/>
      <c r="EF147" s="97"/>
      <c r="EG147" s="98"/>
      <c r="EH147" s="97"/>
      <c r="EI147" s="98"/>
      <c r="EJ147" s="97"/>
      <c r="EK147" s="98"/>
      <c r="EL147" s="97"/>
      <c r="EM147" s="98"/>
      <c r="EN147" s="97"/>
      <c r="EO147" s="98"/>
      <c r="EP147" s="97"/>
      <c r="EQ147" s="98"/>
      <c r="ER147" s="97"/>
      <c r="ES147" s="98"/>
      <c r="ET147" s="97"/>
      <c r="EU147" s="98"/>
      <c r="EV147" s="97"/>
      <c r="EW147" s="98"/>
      <c r="EX147" s="97"/>
      <c r="EY147" s="98"/>
      <c r="EZ147" s="97"/>
      <c r="FA147" s="98"/>
      <c r="FB147" s="97"/>
      <c r="FC147" s="98"/>
      <c r="FD147" s="97"/>
      <c r="FE147" s="98"/>
      <c r="FF147" s="97"/>
      <c r="FG147" s="98"/>
      <c r="FH147" s="97"/>
      <c r="FI147" s="98"/>
      <c r="FJ147" s="97"/>
      <c r="FK147" s="98"/>
      <c r="FL147" s="97"/>
      <c r="FM147" s="98"/>
      <c r="FN147" s="97"/>
      <c r="FO147" s="98"/>
      <c r="FP147" s="97"/>
      <c r="FQ147" s="98"/>
      <c r="FR147" s="97"/>
      <c r="FS147" s="98"/>
      <c r="FT147" s="97"/>
      <c r="FU147" s="98"/>
      <c r="FV147" s="97"/>
      <c r="FW147" s="98"/>
      <c r="FX147" s="97"/>
      <c r="FY147" s="98"/>
      <c r="FZ147" s="97"/>
      <c r="GA147" s="98"/>
      <c r="GB147" s="97"/>
      <c r="GC147" s="98"/>
      <c r="GD147" s="97"/>
      <c r="GE147" s="98"/>
      <c r="GF147" s="97"/>
      <c r="GG147" s="98"/>
      <c r="GH147" s="97"/>
      <c r="GI147" s="98"/>
      <c r="GJ147" s="97"/>
      <c r="GK147" s="98"/>
      <c r="GL147" s="97"/>
      <c r="GM147" s="98"/>
      <c r="GN147" s="97"/>
      <c r="GO147" s="98"/>
      <c r="GP147" s="97"/>
      <c r="GQ147" s="98"/>
      <c r="GR147" s="97"/>
      <c r="GS147" s="98"/>
      <c r="GT147" s="97"/>
      <c r="GU147" s="98"/>
      <c r="GV147" s="97"/>
      <c r="GW147" s="98"/>
      <c r="GX147" s="97"/>
      <c r="GY147" s="98"/>
      <c r="GZ147" s="97"/>
      <c r="HA147" s="98"/>
      <c r="HB147" s="97"/>
      <c r="HC147" s="98"/>
      <c r="HD147" s="97"/>
      <c r="HE147" s="98"/>
      <c r="HF147" s="97"/>
      <c r="HG147" s="98"/>
      <c r="HH147" s="97"/>
      <c r="HI147" s="98"/>
      <c r="HJ147" s="97"/>
      <c r="HK147" s="98"/>
      <c r="HL147" s="97"/>
      <c r="HM147" s="98"/>
      <c r="HN147" s="97"/>
      <c r="HO147" s="98"/>
      <c r="HP147" s="97"/>
      <c r="HQ147" s="98"/>
      <c r="HR147" s="97"/>
      <c r="HS147" s="98"/>
      <c r="HT147" s="97"/>
      <c r="HU147" s="98"/>
      <c r="HV147" s="97"/>
      <c r="HW147" s="98"/>
      <c r="HX147" s="97"/>
      <c r="HY147" s="98"/>
      <c r="HZ147" s="97"/>
      <c r="IA147" s="98"/>
      <c r="IB147" s="97"/>
      <c r="IC147" s="98"/>
      <c r="ID147" s="97"/>
      <c r="IE147" s="98"/>
      <c r="IF147" s="97"/>
      <c r="IG147" s="98"/>
      <c r="IH147" s="97"/>
      <c r="II147" s="98"/>
      <c r="IJ147" s="97"/>
      <c r="IK147" s="98"/>
      <c r="IL147" s="97"/>
      <c r="IM147" s="98"/>
      <c r="IN147" s="97"/>
      <c r="IO147" s="98"/>
      <c r="IP147" s="97"/>
      <c r="IQ147" s="98"/>
      <c r="IR147" s="97"/>
      <c r="IS147" s="98"/>
      <c r="IT147" s="97"/>
      <c r="IU147" s="98"/>
      <c r="IV147" s="97"/>
    </row>
    <row r="148" spans="1:256" s="7" customFormat="1" ht="20.25" customHeight="1" outlineLevel="1">
      <c r="A148" s="109"/>
      <c r="B148" s="110" t="s">
        <v>365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7"/>
      <c r="O148" s="98"/>
      <c r="P148" s="97"/>
      <c r="Q148" s="98"/>
      <c r="R148" s="97"/>
      <c r="S148" s="98"/>
      <c r="T148" s="97"/>
      <c r="U148" s="98"/>
      <c r="V148" s="97"/>
      <c r="W148" s="98"/>
      <c r="X148" s="97"/>
      <c r="Y148" s="98"/>
      <c r="Z148" s="97"/>
      <c r="AA148" s="98"/>
      <c r="AB148" s="97"/>
      <c r="AC148" s="98"/>
      <c r="AD148" s="97"/>
      <c r="AE148" s="98"/>
      <c r="AF148" s="97"/>
      <c r="AG148" s="98"/>
      <c r="AH148" s="97"/>
      <c r="AI148" s="98"/>
      <c r="AJ148" s="97"/>
      <c r="AK148" s="98"/>
      <c r="AL148" s="97"/>
      <c r="AM148" s="98"/>
      <c r="AN148" s="97"/>
      <c r="AO148" s="98"/>
      <c r="AP148" s="97"/>
      <c r="AQ148" s="98"/>
      <c r="AR148" s="97"/>
      <c r="AS148" s="98"/>
      <c r="AT148" s="97"/>
      <c r="AU148" s="98"/>
      <c r="AV148" s="97"/>
      <c r="AW148" s="98"/>
      <c r="AX148" s="97"/>
      <c r="AY148" s="98"/>
      <c r="AZ148" s="97"/>
      <c r="BA148" s="98"/>
      <c r="BB148" s="97"/>
      <c r="BC148" s="98"/>
      <c r="BD148" s="97"/>
      <c r="BE148" s="98"/>
      <c r="BF148" s="97"/>
      <c r="BG148" s="98"/>
      <c r="BH148" s="97"/>
      <c r="BI148" s="98"/>
      <c r="BJ148" s="97"/>
      <c r="BK148" s="98"/>
      <c r="BL148" s="97"/>
      <c r="BM148" s="98"/>
      <c r="BN148" s="97"/>
      <c r="BO148" s="98"/>
      <c r="BP148" s="97"/>
      <c r="BQ148" s="98"/>
      <c r="BR148" s="97"/>
      <c r="BS148" s="98"/>
      <c r="BT148" s="97"/>
      <c r="BU148" s="98"/>
      <c r="BV148" s="97"/>
      <c r="BW148" s="98"/>
      <c r="BX148" s="97"/>
      <c r="BY148" s="98"/>
      <c r="BZ148" s="97"/>
      <c r="CA148" s="98"/>
      <c r="CB148" s="97"/>
      <c r="CC148" s="98"/>
      <c r="CD148" s="97"/>
      <c r="CE148" s="98"/>
      <c r="CF148" s="97"/>
      <c r="CG148" s="98"/>
      <c r="CH148" s="97"/>
      <c r="CI148" s="98"/>
      <c r="CJ148" s="97"/>
      <c r="CK148" s="98"/>
      <c r="CL148" s="97"/>
      <c r="CM148" s="98"/>
      <c r="CN148" s="97"/>
      <c r="CO148" s="98"/>
      <c r="CP148" s="97"/>
      <c r="CQ148" s="98"/>
      <c r="CR148" s="97"/>
      <c r="CS148" s="98"/>
      <c r="CT148" s="97"/>
      <c r="CU148" s="98"/>
      <c r="CV148" s="97"/>
      <c r="CW148" s="98"/>
      <c r="CX148" s="97"/>
      <c r="CY148" s="98"/>
      <c r="CZ148" s="97"/>
      <c r="DA148" s="98"/>
      <c r="DB148" s="97"/>
      <c r="DC148" s="98"/>
      <c r="DD148" s="97"/>
      <c r="DE148" s="98"/>
      <c r="DF148" s="97"/>
      <c r="DG148" s="98"/>
      <c r="DH148" s="97"/>
      <c r="DI148" s="98"/>
      <c r="DJ148" s="97"/>
      <c r="DK148" s="98"/>
      <c r="DL148" s="97"/>
      <c r="DM148" s="98"/>
      <c r="DN148" s="97"/>
      <c r="DO148" s="98"/>
      <c r="DP148" s="97"/>
      <c r="DQ148" s="98"/>
      <c r="DR148" s="97"/>
      <c r="DS148" s="98"/>
      <c r="DT148" s="97"/>
      <c r="DU148" s="98"/>
      <c r="DV148" s="97"/>
      <c r="DW148" s="98"/>
      <c r="DX148" s="97"/>
      <c r="DY148" s="98"/>
      <c r="DZ148" s="97"/>
      <c r="EA148" s="98"/>
      <c r="EB148" s="97"/>
      <c r="EC148" s="98"/>
      <c r="ED148" s="97"/>
      <c r="EE148" s="98"/>
      <c r="EF148" s="97"/>
      <c r="EG148" s="98"/>
      <c r="EH148" s="97"/>
      <c r="EI148" s="98"/>
      <c r="EJ148" s="97"/>
      <c r="EK148" s="98"/>
      <c r="EL148" s="97"/>
      <c r="EM148" s="98"/>
      <c r="EN148" s="97"/>
      <c r="EO148" s="98"/>
      <c r="EP148" s="97"/>
      <c r="EQ148" s="98"/>
      <c r="ER148" s="97"/>
      <c r="ES148" s="98"/>
      <c r="ET148" s="97"/>
      <c r="EU148" s="98"/>
      <c r="EV148" s="97"/>
      <c r="EW148" s="98"/>
      <c r="EX148" s="97"/>
      <c r="EY148" s="98"/>
      <c r="EZ148" s="97"/>
      <c r="FA148" s="98"/>
      <c r="FB148" s="97"/>
      <c r="FC148" s="98"/>
      <c r="FD148" s="97"/>
      <c r="FE148" s="98"/>
      <c r="FF148" s="97"/>
      <c r="FG148" s="98"/>
      <c r="FH148" s="97"/>
      <c r="FI148" s="98"/>
      <c r="FJ148" s="97"/>
      <c r="FK148" s="98"/>
      <c r="FL148" s="97"/>
      <c r="FM148" s="98"/>
      <c r="FN148" s="97"/>
      <c r="FO148" s="98"/>
      <c r="FP148" s="97"/>
      <c r="FQ148" s="98"/>
      <c r="FR148" s="97"/>
      <c r="FS148" s="98"/>
      <c r="FT148" s="97"/>
      <c r="FU148" s="98"/>
      <c r="FV148" s="97"/>
      <c r="FW148" s="98"/>
      <c r="FX148" s="97"/>
      <c r="FY148" s="98"/>
      <c r="FZ148" s="97"/>
      <c r="GA148" s="98"/>
      <c r="GB148" s="97"/>
      <c r="GC148" s="98"/>
      <c r="GD148" s="97"/>
      <c r="GE148" s="98"/>
      <c r="GF148" s="97"/>
      <c r="GG148" s="98"/>
      <c r="GH148" s="97"/>
      <c r="GI148" s="98"/>
      <c r="GJ148" s="97"/>
      <c r="GK148" s="98"/>
      <c r="GL148" s="97"/>
      <c r="GM148" s="98"/>
      <c r="GN148" s="97"/>
      <c r="GO148" s="98"/>
      <c r="GP148" s="97"/>
      <c r="GQ148" s="98"/>
      <c r="GR148" s="97"/>
      <c r="GS148" s="98"/>
      <c r="GT148" s="97"/>
      <c r="GU148" s="98"/>
      <c r="GV148" s="97"/>
      <c r="GW148" s="98"/>
      <c r="GX148" s="97"/>
      <c r="GY148" s="98"/>
      <c r="GZ148" s="97"/>
      <c r="HA148" s="98"/>
      <c r="HB148" s="97"/>
      <c r="HC148" s="98"/>
      <c r="HD148" s="97"/>
      <c r="HE148" s="98"/>
      <c r="HF148" s="97"/>
      <c r="HG148" s="98"/>
      <c r="HH148" s="97"/>
      <c r="HI148" s="98"/>
      <c r="HJ148" s="97"/>
      <c r="HK148" s="98"/>
      <c r="HL148" s="97"/>
      <c r="HM148" s="98"/>
      <c r="HN148" s="97"/>
      <c r="HO148" s="98"/>
      <c r="HP148" s="97"/>
      <c r="HQ148" s="98"/>
      <c r="HR148" s="97"/>
      <c r="HS148" s="98"/>
      <c r="HT148" s="97"/>
      <c r="HU148" s="98"/>
      <c r="HV148" s="97"/>
      <c r="HW148" s="98"/>
      <c r="HX148" s="97"/>
      <c r="HY148" s="98"/>
      <c r="HZ148" s="97"/>
      <c r="IA148" s="98"/>
      <c r="IB148" s="97"/>
      <c r="IC148" s="98"/>
      <c r="ID148" s="97"/>
      <c r="IE148" s="98"/>
      <c r="IF148" s="97"/>
      <c r="IG148" s="98"/>
      <c r="IH148" s="97"/>
      <c r="II148" s="98"/>
      <c r="IJ148" s="97"/>
      <c r="IK148" s="98"/>
      <c r="IL148" s="97"/>
      <c r="IM148" s="98"/>
      <c r="IN148" s="97"/>
      <c r="IO148" s="98"/>
      <c r="IP148" s="97"/>
      <c r="IQ148" s="98"/>
      <c r="IR148" s="97"/>
      <c r="IS148" s="98"/>
      <c r="IT148" s="97"/>
      <c r="IU148" s="98"/>
      <c r="IV148" s="97"/>
    </row>
    <row r="149" spans="1:256" s="7" customFormat="1" ht="17.25" customHeight="1" outlineLevel="1">
      <c r="A149" s="111">
        <v>103</v>
      </c>
      <c r="B149" s="111"/>
      <c r="C149" s="111"/>
      <c r="D149" s="111"/>
      <c r="E149" s="111"/>
      <c r="F149" s="111"/>
      <c r="G149" s="113"/>
      <c r="H149" s="113"/>
      <c r="I149" s="113"/>
      <c r="J149" s="113"/>
      <c r="K149" s="113"/>
      <c r="L149" s="113"/>
      <c r="M149" s="95"/>
      <c r="N149" s="97"/>
      <c r="O149" s="98"/>
      <c r="P149" s="97"/>
      <c r="Q149" s="98"/>
      <c r="R149" s="97"/>
      <c r="S149" s="98"/>
      <c r="T149" s="97"/>
      <c r="U149" s="98"/>
      <c r="V149" s="97"/>
      <c r="W149" s="98"/>
      <c r="X149" s="97"/>
      <c r="Y149" s="98"/>
      <c r="Z149" s="97"/>
      <c r="AA149" s="98"/>
      <c r="AB149" s="97"/>
      <c r="AC149" s="98"/>
      <c r="AD149" s="97"/>
      <c r="AE149" s="98"/>
      <c r="AF149" s="97"/>
      <c r="AG149" s="98"/>
      <c r="AH149" s="97"/>
      <c r="AI149" s="98"/>
      <c r="AJ149" s="97"/>
      <c r="AK149" s="98"/>
      <c r="AL149" s="97"/>
      <c r="AM149" s="98"/>
      <c r="AN149" s="97"/>
      <c r="AO149" s="98"/>
      <c r="AP149" s="97"/>
      <c r="AQ149" s="98"/>
      <c r="AR149" s="97"/>
      <c r="AS149" s="98"/>
      <c r="AT149" s="97"/>
      <c r="AU149" s="98"/>
      <c r="AV149" s="97"/>
      <c r="AW149" s="98"/>
      <c r="AX149" s="97"/>
      <c r="AY149" s="98"/>
      <c r="AZ149" s="97"/>
      <c r="BA149" s="98"/>
      <c r="BB149" s="97"/>
      <c r="BC149" s="98"/>
      <c r="BD149" s="97"/>
      <c r="BE149" s="98"/>
      <c r="BF149" s="97"/>
      <c r="BG149" s="98"/>
      <c r="BH149" s="97"/>
      <c r="BI149" s="98"/>
      <c r="BJ149" s="97"/>
      <c r="BK149" s="98"/>
      <c r="BL149" s="97"/>
      <c r="BM149" s="98"/>
      <c r="BN149" s="97"/>
      <c r="BO149" s="98"/>
      <c r="BP149" s="97"/>
      <c r="BQ149" s="98"/>
      <c r="BR149" s="97"/>
      <c r="BS149" s="98"/>
      <c r="BT149" s="97"/>
      <c r="BU149" s="98"/>
      <c r="BV149" s="97"/>
      <c r="BW149" s="98"/>
      <c r="BX149" s="97"/>
      <c r="BY149" s="98"/>
      <c r="BZ149" s="97"/>
      <c r="CA149" s="98"/>
      <c r="CB149" s="97"/>
      <c r="CC149" s="98"/>
      <c r="CD149" s="97"/>
      <c r="CE149" s="98"/>
      <c r="CF149" s="97"/>
      <c r="CG149" s="98"/>
      <c r="CH149" s="97"/>
      <c r="CI149" s="98"/>
      <c r="CJ149" s="97"/>
      <c r="CK149" s="98"/>
      <c r="CL149" s="97"/>
      <c r="CM149" s="98"/>
      <c r="CN149" s="97"/>
      <c r="CO149" s="98"/>
      <c r="CP149" s="97"/>
      <c r="CQ149" s="98"/>
      <c r="CR149" s="97"/>
      <c r="CS149" s="98"/>
      <c r="CT149" s="97"/>
      <c r="CU149" s="98"/>
      <c r="CV149" s="97"/>
      <c r="CW149" s="98"/>
      <c r="CX149" s="97"/>
      <c r="CY149" s="98"/>
      <c r="CZ149" s="97"/>
      <c r="DA149" s="98"/>
      <c r="DB149" s="97"/>
      <c r="DC149" s="98"/>
      <c r="DD149" s="97"/>
      <c r="DE149" s="98"/>
      <c r="DF149" s="97"/>
      <c r="DG149" s="98"/>
      <c r="DH149" s="97"/>
      <c r="DI149" s="98"/>
      <c r="DJ149" s="97"/>
      <c r="DK149" s="98"/>
      <c r="DL149" s="97"/>
      <c r="DM149" s="98"/>
      <c r="DN149" s="97"/>
      <c r="DO149" s="98"/>
      <c r="DP149" s="97"/>
      <c r="DQ149" s="98"/>
      <c r="DR149" s="97"/>
      <c r="DS149" s="98"/>
      <c r="DT149" s="97"/>
      <c r="DU149" s="98"/>
      <c r="DV149" s="97"/>
      <c r="DW149" s="98"/>
      <c r="DX149" s="97"/>
      <c r="DY149" s="98"/>
      <c r="DZ149" s="97"/>
      <c r="EA149" s="98"/>
      <c r="EB149" s="97"/>
      <c r="EC149" s="98"/>
      <c r="ED149" s="97"/>
      <c r="EE149" s="98"/>
      <c r="EF149" s="97"/>
      <c r="EG149" s="98"/>
      <c r="EH149" s="97"/>
      <c r="EI149" s="98"/>
      <c r="EJ149" s="97"/>
      <c r="EK149" s="98"/>
      <c r="EL149" s="97"/>
      <c r="EM149" s="98"/>
      <c r="EN149" s="97"/>
      <c r="EO149" s="98"/>
      <c r="EP149" s="97"/>
      <c r="EQ149" s="98"/>
      <c r="ER149" s="97"/>
      <c r="ES149" s="98"/>
      <c r="ET149" s="97"/>
      <c r="EU149" s="98"/>
      <c r="EV149" s="97"/>
      <c r="EW149" s="98"/>
      <c r="EX149" s="97"/>
      <c r="EY149" s="98"/>
      <c r="EZ149" s="97"/>
      <c r="FA149" s="98"/>
      <c r="FB149" s="97"/>
      <c r="FC149" s="98"/>
      <c r="FD149" s="97"/>
      <c r="FE149" s="98"/>
      <c r="FF149" s="97"/>
      <c r="FG149" s="98"/>
      <c r="FH149" s="97"/>
      <c r="FI149" s="98"/>
      <c r="FJ149" s="97"/>
      <c r="FK149" s="98"/>
      <c r="FL149" s="97"/>
      <c r="FM149" s="98"/>
      <c r="FN149" s="97"/>
      <c r="FO149" s="98"/>
      <c r="FP149" s="97"/>
      <c r="FQ149" s="98"/>
      <c r="FR149" s="97"/>
      <c r="FS149" s="98"/>
      <c r="FT149" s="97"/>
      <c r="FU149" s="98"/>
      <c r="FV149" s="97"/>
      <c r="FW149" s="98"/>
      <c r="FX149" s="97"/>
      <c r="FY149" s="98"/>
      <c r="FZ149" s="97"/>
      <c r="GA149" s="98"/>
      <c r="GB149" s="97"/>
      <c r="GC149" s="98"/>
      <c r="GD149" s="97"/>
      <c r="GE149" s="98"/>
      <c r="GF149" s="97"/>
      <c r="GG149" s="98"/>
      <c r="GH149" s="97"/>
      <c r="GI149" s="98"/>
      <c r="GJ149" s="97"/>
      <c r="GK149" s="98"/>
      <c r="GL149" s="97"/>
      <c r="GM149" s="98"/>
      <c r="GN149" s="97"/>
      <c r="GO149" s="98"/>
      <c r="GP149" s="97"/>
      <c r="GQ149" s="98"/>
      <c r="GR149" s="97"/>
      <c r="GS149" s="98"/>
      <c r="GT149" s="97"/>
      <c r="GU149" s="98"/>
      <c r="GV149" s="97"/>
      <c r="GW149" s="98"/>
      <c r="GX149" s="97"/>
      <c r="GY149" s="98"/>
      <c r="GZ149" s="97"/>
      <c r="HA149" s="98"/>
      <c r="HB149" s="97"/>
      <c r="HC149" s="98"/>
      <c r="HD149" s="97"/>
      <c r="HE149" s="98"/>
      <c r="HF149" s="97"/>
      <c r="HG149" s="98"/>
      <c r="HH149" s="97"/>
      <c r="HI149" s="98"/>
      <c r="HJ149" s="97"/>
      <c r="HK149" s="98"/>
      <c r="HL149" s="97"/>
      <c r="HM149" s="98"/>
      <c r="HN149" s="97"/>
      <c r="HO149" s="98"/>
      <c r="HP149" s="97"/>
      <c r="HQ149" s="98"/>
      <c r="HR149" s="97"/>
      <c r="HS149" s="98"/>
      <c r="HT149" s="97"/>
      <c r="HU149" s="98"/>
      <c r="HV149" s="97"/>
      <c r="HW149" s="98"/>
      <c r="HX149" s="97"/>
      <c r="HY149" s="98"/>
      <c r="HZ149" s="97"/>
      <c r="IA149" s="98"/>
      <c r="IB149" s="97"/>
      <c r="IC149" s="98"/>
      <c r="ID149" s="97"/>
      <c r="IE149" s="98"/>
      <c r="IF149" s="97"/>
      <c r="IG149" s="98"/>
      <c r="IH149" s="97"/>
      <c r="II149" s="98"/>
      <c r="IJ149" s="97"/>
      <c r="IK149" s="98"/>
      <c r="IL149" s="97"/>
      <c r="IM149" s="98"/>
      <c r="IN149" s="97"/>
      <c r="IO149" s="98"/>
      <c r="IP149" s="97"/>
      <c r="IQ149" s="98"/>
      <c r="IR149" s="97"/>
      <c r="IS149" s="98"/>
      <c r="IT149" s="97"/>
      <c r="IU149" s="98"/>
      <c r="IV149" s="97"/>
    </row>
    <row r="150" spans="1:256" s="7" customFormat="1" ht="21" customHeight="1" outlineLevel="1">
      <c r="A150" s="111"/>
      <c r="B150" s="110" t="s">
        <v>366</v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7"/>
      <c r="O150" s="98"/>
      <c r="P150" s="97"/>
      <c r="Q150" s="98"/>
      <c r="R150" s="97"/>
      <c r="S150" s="98"/>
      <c r="T150" s="97"/>
      <c r="U150" s="98"/>
      <c r="V150" s="97"/>
      <c r="W150" s="98"/>
      <c r="X150" s="97"/>
      <c r="Y150" s="98"/>
      <c r="Z150" s="97"/>
      <c r="AA150" s="98"/>
      <c r="AB150" s="97"/>
      <c r="AC150" s="98"/>
      <c r="AD150" s="97"/>
      <c r="AE150" s="98"/>
      <c r="AF150" s="97"/>
      <c r="AG150" s="98"/>
      <c r="AH150" s="97"/>
      <c r="AI150" s="98"/>
      <c r="AJ150" s="97"/>
      <c r="AK150" s="98"/>
      <c r="AL150" s="97"/>
      <c r="AM150" s="98"/>
      <c r="AN150" s="97"/>
      <c r="AO150" s="98"/>
      <c r="AP150" s="97"/>
      <c r="AQ150" s="98"/>
      <c r="AR150" s="97"/>
      <c r="AS150" s="98"/>
      <c r="AT150" s="97"/>
      <c r="AU150" s="98"/>
      <c r="AV150" s="97"/>
      <c r="AW150" s="98"/>
      <c r="AX150" s="97"/>
      <c r="AY150" s="98"/>
      <c r="AZ150" s="97"/>
      <c r="BA150" s="98"/>
      <c r="BB150" s="97"/>
      <c r="BC150" s="98"/>
      <c r="BD150" s="97"/>
      <c r="BE150" s="98"/>
      <c r="BF150" s="97"/>
      <c r="BG150" s="98"/>
      <c r="BH150" s="97"/>
      <c r="BI150" s="98"/>
      <c r="BJ150" s="97"/>
      <c r="BK150" s="98"/>
      <c r="BL150" s="97"/>
      <c r="BM150" s="98"/>
      <c r="BN150" s="97"/>
      <c r="BO150" s="98"/>
      <c r="BP150" s="97"/>
      <c r="BQ150" s="98"/>
      <c r="BR150" s="97"/>
      <c r="BS150" s="98"/>
      <c r="BT150" s="97"/>
      <c r="BU150" s="98"/>
      <c r="BV150" s="97"/>
      <c r="BW150" s="98"/>
      <c r="BX150" s="97"/>
      <c r="BY150" s="98"/>
      <c r="BZ150" s="97"/>
      <c r="CA150" s="98"/>
      <c r="CB150" s="97"/>
      <c r="CC150" s="98"/>
      <c r="CD150" s="97"/>
      <c r="CE150" s="98"/>
      <c r="CF150" s="97"/>
      <c r="CG150" s="98"/>
      <c r="CH150" s="97"/>
      <c r="CI150" s="98"/>
      <c r="CJ150" s="97"/>
      <c r="CK150" s="98"/>
      <c r="CL150" s="97"/>
      <c r="CM150" s="98"/>
      <c r="CN150" s="97"/>
      <c r="CO150" s="98"/>
      <c r="CP150" s="97"/>
      <c r="CQ150" s="98"/>
      <c r="CR150" s="97"/>
      <c r="CS150" s="98"/>
      <c r="CT150" s="97"/>
      <c r="CU150" s="98"/>
      <c r="CV150" s="97"/>
      <c r="CW150" s="98"/>
      <c r="CX150" s="97"/>
      <c r="CY150" s="98"/>
      <c r="CZ150" s="97"/>
      <c r="DA150" s="98"/>
      <c r="DB150" s="97"/>
      <c r="DC150" s="98"/>
      <c r="DD150" s="97"/>
      <c r="DE150" s="98"/>
      <c r="DF150" s="97"/>
      <c r="DG150" s="98"/>
      <c r="DH150" s="97"/>
      <c r="DI150" s="98"/>
      <c r="DJ150" s="97"/>
      <c r="DK150" s="98"/>
      <c r="DL150" s="97"/>
      <c r="DM150" s="98"/>
      <c r="DN150" s="97"/>
      <c r="DO150" s="98"/>
      <c r="DP150" s="97"/>
      <c r="DQ150" s="98"/>
      <c r="DR150" s="97"/>
      <c r="DS150" s="98"/>
      <c r="DT150" s="97"/>
      <c r="DU150" s="98"/>
      <c r="DV150" s="97"/>
      <c r="DW150" s="98"/>
      <c r="DX150" s="97"/>
      <c r="DY150" s="98"/>
      <c r="DZ150" s="97"/>
      <c r="EA150" s="98"/>
      <c r="EB150" s="97"/>
      <c r="EC150" s="98"/>
      <c r="ED150" s="97"/>
      <c r="EE150" s="98"/>
      <c r="EF150" s="97"/>
      <c r="EG150" s="98"/>
      <c r="EH150" s="97"/>
      <c r="EI150" s="98"/>
      <c r="EJ150" s="97"/>
      <c r="EK150" s="98"/>
      <c r="EL150" s="97"/>
      <c r="EM150" s="98"/>
      <c r="EN150" s="97"/>
      <c r="EO150" s="98"/>
      <c r="EP150" s="97"/>
      <c r="EQ150" s="98"/>
      <c r="ER150" s="97"/>
      <c r="ES150" s="98"/>
      <c r="ET150" s="97"/>
      <c r="EU150" s="98"/>
      <c r="EV150" s="97"/>
      <c r="EW150" s="98"/>
      <c r="EX150" s="97"/>
      <c r="EY150" s="98"/>
      <c r="EZ150" s="97"/>
      <c r="FA150" s="98"/>
      <c r="FB150" s="97"/>
      <c r="FC150" s="98"/>
      <c r="FD150" s="97"/>
      <c r="FE150" s="98"/>
      <c r="FF150" s="97"/>
      <c r="FG150" s="98"/>
      <c r="FH150" s="97"/>
      <c r="FI150" s="98"/>
      <c r="FJ150" s="97"/>
      <c r="FK150" s="98"/>
      <c r="FL150" s="97"/>
      <c r="FM150" s="98"/>
      <c r="FN150" s="97"/>
      <c r="FO150" s="98"/>
      <c r="FP150" s="97"/>
      <c r="FQ150" s="98"/>
      <c r="FR150" s="97"/>
      <c r="FS150" s="98"/>
      <c r="FT150" s="97"/>
      <c r="FU150" s="98"/>
      <c r="FV150" s="97"/>
      <c r="FW150" s="98"/>
      <c r="FX150" s="97"/>
      <c r="FY150" s="98"/>
      <c r="FZ150" s="97"/>
      <c r="GA150" s="98"/>
      <c r="GB150" s="97"/>
      <c r="GC150" s="98"/>
      <c r="GD150" s="97"/>
      <c r="GE150" s="98"/>
      <c r="GF150" s="97"/>
      <c r="GG150" s="98"/>
      <c r="GH150" s="97"/>
      <c r="GI150" s="98"/>
      <c r="GJ150" s="97"/>
      <c r="GK150" s="98"/>
      <c r="GL150" s="97"/>
      <c r="GM150" s="98"/>
      <c r="GN150" s="97"/>
      <c r="GO150" s="98"/>
      <c r="GP150" s="97"/>
      <c r="GQ150" s="98"/>
      <c r="GR150" s="97"/>
      <c r="GS150" s="98"/>
      <c r="GT150" s="97"/>
      <c r="GU150" s="98"/>
      <c r="GV150" s="97"/>
      <c r="GW150" s="98"/>
      <c r="GX150" s="97"/>
      <c r="GY150" s="98"/>
      <c r="GZ150" s="97"/>
      <c r="HA150" s="98"/>
      <c r="HB150" s="97"/>
      <c r="HC150" s="98"/>
      <c r="HD150" s="97"/>
      <c r="HE150" s="98"/>
      <c r="HF150" s="97"/>
      <c r="HG150" s="98"/>
      <c r="HH150" s="97"/>
      <c r="HI150" s="98"/>
      <c r="HJ150" s="97"/>
      <c r="HK150" s="98"/>
      <c r="HL150" s="97"/>
      <c r="HM150" s="98"/>
      <c r="HN150" s="97"/>
      <c r="HO150" s="98"/>
      <c r="HP150" s="97"/>
      <c r="HQ150" s="98"/>
      <c r="HR150" s="97"/>
      <c r="HS150" s="98"/>
      <c r="HT150" s="97"/>
      <c r="HU150" s="98"/>
      <c r="HV150" s="97"/>
      <c r="HW150" s="98"/>
      <c r="HX150" s="97"/>
      <c r="HY150" s="98"/>
      <c r="HZ150" s="97"/>
      <c r="IA150" s="98"/>
      <c r="IB150" s="97"/>
      <c r="IC150" s="98"/>
      <c r="ID150" s="97"/>
      <c r="IE150" s="98"/>
      <c r="IF150" s="97"/>
      <c r="IG150" s="98"/>
      <c r="IH150" s="97"/>
      <c r="II150" s="98"/>
      <c r="IJ150" s="97"/>
      <c r="IK150" s="98"/>
      <c r="IL150" s="97"/>
      <c r="IM150" s="98"/>
      <c r="IN150" s="97"/>
      <c r="IO150" s="98"/>
      <c r="IP150" s="97"/>
      <c r="IQ150" s="98"/>
      <c r="IR150" s="97"/>
      <c r="IS150" s="98"/>
      <c r="IT150" s="97"/>
      <c r="IU150" s="98"/>
      <c r="IV150" s="97"/>
    </row>
    <row r="151" spans="1:17" ht="16.5" outlineLevel="1" thickBot="1">
      <c r="A151" s="29">
        <v>104</v>
      </c>
      <c r="B151" s="30"/>
      <c r="C151" s="31"/>
      <c r="D151" s="32"/>
      <c r="E151" s="33"/>
      <c r="F151" s="33"/>
      <c r="G151" s="36"/>
      <c r="H151" s="35"/>
      <c r="I151" s="35"/>
      <c r="J151" s="35"/>
      <c r="K151" s="35"/>
      <c r="L151" s="106"/>
      <c r="M151" s="31"/>
      <c r="Q151" s="6"/>
    </row>
    <row r="152" spans="1:256" s="7" customFormat="1" ht="49.5" customHeight="1" outlineLevel="1" thickBot="1">
      <c r="A152" s="187" t="s">
        <v>67</v>
      </c>
      <c r="B152" s="188"/>
      <c r="C152" s="188"/>
      <c r="D152" s="188"/>
      <c r="E152" s="189">
        <v>0</v>
      </c>
      <c r="F152" s="189"/>
      <c r="G152" s="189"/>
      <c r="H152" s="189"/>
      <c r="I152" s="189"/>
      <c r="J152" s="189"/>
      <c r="K152" s="189"/>
      <c r="L152" s="189"/>
      <c r="M152" s="190"/>
      <c r="N152" s="97"/>
      <c r="O152" s="98"/>
      <c r="P152" s="97"/>
      <c r="Q152" s="98"/>
      <c r="R152" s="97"/>
      <c r="S152" s="98"/>
      <c r="T152" s="97"/>
      <c r="U152" s="98"/>
      <c r="V152" s="97"/>
      <c r="W152" s="98"/>
      <c r="X152" s="97"/>
      <c r="Y152" s="98"/>
      <c r="Z152" s="97"/>
      <c r="AA152" s="98"/>
      <c r="AB152" s="97"/>
      <c r="AC152" s="98"/>
      <c r="AD152" s="97"/>
      <c r="AE152" s="98"/>
      <c r="AF152" s="97"/>
      <c r="AG152" s="98"/>
      <c r="AH152" s="97"/>
      <c r="AI152" s="98"/>
      <c r="AJ152" s="97"/>
      <c r="AK152" s="98"/>
      <c r="AL152" s="97"/>
      <c r="AM152" s="98"/>
      <c r="AN152" s="97"/>
      <c r="AO152" s="98"/>
      <c r="AP152" s="97"/>
      <c r="AQ152" s="98"/>
      <c r="AR152" s="97"/>
      <c r="AS152" s="98"/>
      <c r="AT152" s="97"/>
      <c r="AU152" s="98"/>
      <c r="AV152" s="97"/>
      <c r="AW152" s="98"/>
      <c r="AX152" s="97"/>
      <c r="AY152" s="98"/>
      <c r="AZ152" s="97"/>
      <c r="BA152" s="98"/>
      <c r="BB152" s="97"/>
      <c r="BC152" s="98"/>
      <c r="BD152" s="97"/>
      <c r="BE152" s="98"/>
      <c r="BF152" s="97"/>
      <c r="BG152" s="98"/>
      <c r="BH152" s="97"/>
      <c r="BI152" s="98"/>
      <c r="BJ152" s="97"/>
      <c r="BK152" s="98"/>
      <c r="BL152" s="97"/>
      <c r="BM152" s="98"/>
      <c r="BN152" s="97"/>
      <c r="BO152" s="98"/>
      <c r="BP152" s="97"/>
      <c r="BQ152" s="98"/>
      <c r="BR152" s="97"/>
      <c r="BS152" s="98"/>
      <c r="BT152" s="97"/>
      <c r="BU152" s="98"/>
      <c r="BV152" s="97"/>
      <c r="BW152" s="98"/>
      <c r="BX152" s="97"/>
      <c r="BY152" s="98"/>
      <c r="BZ152" s="97"/>
      <c r="CA152" s="98"/>
      <c r="CB152" s="97"/>
      <c r="CC152" s="98"/>
      <c r="CD152" s="97"/>
      <c r="CE152" s="98"/>
      <c r="CF152" s="97"/>
      <c r="CG152" s="98"/>
      <c r="CH152" s="97"/>
      <c r="CI152" s="98"/>
      <c r="CJ152" s="97"/>
      <c r="CK152" s="98"/>
      <c r="CL152" s="97"/>
      <c r="CM152" s="98"/>
      <c r="CN152" s="97"/>
      <c r="CO152" s="98"/>
      <c r="CP152" s="97"/>
      <c r="CQ152" s="98"/>
      <c r="CR152" s="97"/>
      <c r="CS152" s="98"/>
      <c r="CT152" s="97"/>
      <c r="CU152" s="98"/>
      <c r="CV152" s="97"/>
      <c r="CW152" s="98"/>
      <c r="CX152" s="97"/>
      <c r="CY152" s="98"/>
      <c r="CZ152" s="97"/>
      <c r="DA152" s="98"/>
      <c r="DB152" s="97"/>
      <c r="DC152" s="98"/>
      <c r="DD152" s="97"/>
      <c r="DE152" s="98"/>
      <c r="DF152" s="97"/>
      <c r="DG152" s="98"/>
      <c r="DH152" s="97"/>
      <c r="DI152" s="98"/>
      <c r="DJ152" s="97"/>
      <c r="DK152" s="98"/>
      <c r="DL152" s="97"/>
      <c r="DM152" s="98"/>
      <c r="DN152" s="97"/>
      <c r="DO152" s="98"/>
      <c r="DP152" s="97"/>
      <c r="DQ152" s="98"/>
      <c r="DR152" s="97"/>
      <c r="DS152" s="98"/>
      <c r="DT152" s="97"/>
      <c r="DU152" s="98"/>
      <c r="DV152" s="97"/>
      <c r="DW152" s="98"/>
      <c r="DX152" s="97"/>
      <c r="DY152" s="98"/>
      <c r="DZ152" s="97"/>
      <c r="EA152" s="98"/>
      <c r="EB152" s="97"/>
      <c r="EC152" s="98"/>
      <c r="ED152" s="97"/>
      <c r="EE152" s="98"/>
      <c r="EF152" s="97"/>
      <c r="EG152" s="98"/>
      <c r="EH152" s="97"/>
      <c r="EI152" s="98"/>
      <c r="EJ152" s="97"/>
      <c r="EK152" s="98"/>
      <c r="EL152" s="97"/>
      <c r="EM152" s="98"/>
      <c r="EN152" s="97"/>
      <c r="EO152" s="98"/>
      <c r="EP152" s="97"/>
      <c r="EQ152" s="98"/>
      <c r="ER152" s="97"/>
      <c r="ES152" s="98"/>
      <c r="ET152" s="97"/>
      <c r="EU152" s="98"/>
      <c r="EV152" s="97"/>
      <c r="EW152" s="98"/>
      <c r="EX152" s="97"/>
      <c r="EY152" s="98"/>
      <c r="EZ152" s="97"/>
      <c r="FA152" s="98"/>
      <c r="FB152" s="97"/>
      <c r="FC152" s="98"/>
      <c r="FD152" s="97"/>
      <c r="FE152" s="98"/>
      <c r="FF152" s="97"/>
      <c r="FG152" s="98"/>
      <c r="FH152" s="97"/>
      <c r="FI152" s="98"/>
      <c r="FJ152" s="97"/>
      <c r="FK152" s="98"/>
      <c r="FL152" s="97"/>
      <c r="FM152" s="98"/>
      <c r="FN152" s="97"/>
      <c r="FO152" s="98"/>
      <c r="FP152" s="97"/>
      <c r="FQ152" s="98"/>
      <c r="FR152" s="97"/>
      <c r="FS152" s="98"/>
      <c r="FT152" s="97"/>
      <c r="FU152" s="98"/>
      <c r="FV152" s="97"/>
      <c r="FW152" s="98"/>
      <c r="FX152" s="97"/>
      <c r="FY152" s="98"/>
      <c r="FZ152" s="97"/>
      <c r="GA152" s="98"/>
      <c r="GB152" s="97"/>
      <c r="GC152" s="98"/>
      <c r="GD152" s="97"/>
      <c r="GE152" s="98"/>
      <c r="GF152" s="97"/>
      <c r="GG152" s="98"/>
      <c r="GH152" s="97"/>
      <c r="GI152" s="98"/>
      <c r="GJ152" s="97"/>
      <c r="GK152" s="98"/>
      <c r="GL152" s="97"/>
      <c r="GM152" s="98"/>
      <c r="GN152" s="97"/>
      <c r="GO152" s="98"/>
      <c r="GP152" s="97"/>
      <c r="GQ152" s="98"/>
      <c r="GR152" s="97"/>
      <c r="GS152" s="98"/>
      <c r="GT152" s="97"/>
      <c r="GU152" s="98"/>
      <c r="GV152" s="97"/>
      <c r="GW152" s="98"/>
      <c r="GX152" s="97"/>
      <c r="GY152" s="98"/>
      <c r="GZ152" s="97"/>
      <c r="HA152" s="98"/>
      <c r="HB152" s="97"/>
      <c r="HC152" s="98"/>
      <c r="HD152" s="97"/>
      <c r="HE152" s="98"/>
      <c r="HF152" s="97"/>
      <c r="HG152" s="98"/>
      <c r="HH152" s="97"/>
      <c r="HI152" s="98"/>
      <c r="HJ152" s="97"/>
      <c r="HK152" s="98"/>
      <c r="HL152" s="97"/>
      <c r="HM152" s="98"/>
      <c r="HN152" s="97"/>
      <c r="HO152" s="98"/>
      <c r="HP152" s="97"/>
      <c r="HQ152" s="98"/>
      <c r="HR152" s="97"/>
      <c r="HS152" s="98"/>
      <c r="HT152" s="97"/>
      <c r="HU152" s="98"/>
      <c r="HV152" s="97"/>
      <c r="HW152" s="98"/>
      <c r="HX152" s="97"/>
      <c r="HY152" s="98"/>
      <c r="HZ152" s="97"/>
      <c r="IA152" s="98"/>
      <c r="IB152" s="97"/>
      <c r="IC152" s="98"/>
      <c r="ID152" s="97"/>
      <c r="IE152" s="98"/>
      <c r="IF152" s="97"/>
      <c r="IG152" s="98"/>
      <c r="IH152" s="97"/>
      <c r="II152" s="98"/>
      <c r="IJ152" s="97"/>
      <c r="IK152" s="98"/>
      <c r="IL152" s="97"/>
      <c r="IM152" s="98"/>
      <c r="IN152" s="97"/>
      <c r="IO152" s="98"/>
      <c r="IP152" s="97"/>
      <c r="IQ152" s="98"/>
      <c r="IR152" s="97"/>
      <c r="IS152" s="98"/>
      <c r="IT152" s="97"/>
      <c r="IU152" s="98"/>
      <c r="IV152" s="97"/>
    </row>
    <row r="153" spans="1:256" s="7" customFormat="1" ht="22.5" outlineLevel="1">
      <c r="A153" s="209" t="s">
        <v>68</v>
      </c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97"/>
      <c r="O153" s="98"/>
      <c r="P153" s="97"/>
      <c r="Q153" s="98"/>
      <c r="R153" s="97"/>
      <c r="S153" s="98"/>
      <c r="T153" s="97"/>
      <c r="U153" s="98"/>
      <c r="V153" s="97"/>
      <c r="W153" s="98"/>
      <c r="X153" s="97"/>
      <c r="Y153" s="98"/>
      <c r="Z153" s="97"/>
      <c r="AA153" s="98"/>
      <c r="AB153" s="97"/>
      <c r="AC153" s="98"/>
      <c r="AD153" s="97"/>
      <c r="AE153" s="98"/>
      <c r="AF153" s="97"/>
      <c r="AG153" s="98"/>
      <c r="AH153" s="97"/>
      <c r="AI153" s="98"/>
      <c r="AJ153" s="97"/>
      <c r="AK153" s="98"/>
      <c r="AL153" s="97"/>
      <c r="AM153" s="98"/>
      <c r="AN153" s="97"/>
      <c r="AO153" s="98"/>
      <c r="AP153" s="97"/>
      <c r="AQ153" s="98"/>
      <c r="AR153" s="97"/>
      <c r="AS153" s="98"/>
      <c r="AT153" s="97"/>
      <c r="AU153" s="98"/>
      <c r="AV153" s="97"/>
      <c r="AW153" s="98"/>
      <c r="AX153" s="97"/>
      <c r="AY153" s="98"/>
      <c r="AZ153" s="97"/>
      <c r="BA153" s="98"/>
      <c r="BB153" s="97"/>
      <c r="BC153" s="98"/>
      <c r="BD153" s="97"/>
      <c r="BE153" s="98"/>
      <c r="BF153" s="97"/>
      <c r="BG153" s="98"/>
      <c r="BH153" s="97"/>
      <c r="BI153" s="98"/>
      <c r="BJ153" s="97"/>
      <c r="BK153" s="98"/>
      <c r="BL153" s="97"/>
      <c r="BM153" s="98"/>
      <c r="BN153" s="97"/>
      <c r="BO153" s="98"/>
      <c r="BP153" s="97"/>
      <c r="BQ153" s="98"/>
      <c r="BR153" s="97"/>
      <c r="BS153" s="98"/>
      <c r="BT153" s="97"/>
      <c r="BU153" s="98"/>
      <c r="BV153" s="97"/>
      <c r="BW153" s="98"/>
      <c r="BX153" s="97"/>
      <c r="BY153" s="98"/>
      <c r="BZ153" s="97"/>
      <c r="CA153" s="98"/>
      <c r="CB153" s="97"/>
      <c r="CC153" s="98"/>
      <c r="CD153" s="97"/>
      <c r="CE153" s="98"/>
      <c r="CF153" s="97"/>
      <c r="CG153" s="98"/>
      <c r="CH153" s="97"/>
      <c r="CI153" s="98"/>
      <c r="CJ153" s="97"/>
      <c r="CK153" s="98"/>
      <c r="CL153" s="97"/>
      <c r="CM153" s="98"/>
      <c r="CN153" s="97"/>
      <c r="CO153" s="98"/>
      <c r="CP153" s="97"/>
      <c r="CQ153" s="98"/>
      <c r="CR153" s="97"/>
      <c r="CS153" s="98"/>
      <c r="CT153" s="97"/>
      <c r="CU153" s="98"/>
      <c r="CV153" s="97"/>
      <c r="CW153" s="98"/>
      <c r="CX153" s="97"/>
      <c r="CY153" s="98"/>
      <c r="CZ153" s="97"/>
      <c r="DA153" s="98"/>
      <c r="DB153" s="97"/>
      <c r="DC153" s="98"/>
      <c r="DD153" s="97"/>
      <c r="DE153" s="98"/>
      <c r="DF153" s="97"/>
      <c r="DG153" s="98"/>
      <c r="DH153" s="97"/>
      <c r="DI153" s="98"/>
      <c r="DJ153" s="97"/>
      <c r="DK153" s="98"/>
      <c r="DL153" s="97"/>
      <c r="DM153" s="98"/>
      <c r="DN153" s="97"/>
      <c r="DO153" s="98"/>
      <c r="DP153" s="97"/>
      <c r="DQ153" s="98"/>
      <c r="DR153" s="97"/>
      <c r="DS153" s="98"/>
      <c r="DT153" s="97"/>
      <c r="DU153" s="98"/>
      <c r="DV153" s="97"/>
      <c r="DW153" s="98"/>
      <c r="DX153" s="97"/>
      <c r="DY153" s="98"/>
      <c r="DZ153" s="97"/>
      <c r="EA153" s="98"/>
      <c r="EB153" s="97"/>
      <c r="EC153" s="98"/>
      <c r="ED153" s="97"/>
      <c r="EE153" s="98"/>
      <c r="EF153" s="97"/>
      <c r="EG153" s="98"/>
      <c r="EH153" s="97"/>
      <c r="EI153" s="98"/>
      <c r="EJ153" s="97"/>
      <c r="EK153" s="98"/>
      <c r="EL153" s="97"/>
      <c r="EM153" s="98"/>
      <c r="EN153" s="97"/>
      <c r="EO153" s="98"/>
      <c r="EP153" s="97"/>
      <c r="EQ153" s="98"/>
      <c r="ER153" s="97"/>
      <c r="ES153" s="98"/>
      <c r="ET153" s="97"/>
      <c r="EU153" s="98"/>
      <c r="EV153" s="97"/>
      <c r="EW153" s="98"/>
      <c r="EX153" s="97"/>
      <c r="EY153" s="98"/>
      <c r="EZ153" s="97"/>
      <c r="FA153" s="98"/>
      <c r="FB153" s="97"/>
      <c r="FC153" s="98"/>
      <c r="FD153" s="97"/>
      <c r="FE153" s="98"/>
      <c r="FF153" s="97"/>
      <c r="FG153" s="98"/>
      <c r="FH153" s="97"/>
      <c r="FI153" s="98"/>
      <c r="FJ153" s="97"/>
      <c r="FK153" s="98"/>
      <c r="FL153" s="97"/>
      <c r="FM153" s="98"/>
      <c r="FN153" s="97"/>
      <c r="FO153" s="98"/>
      <c r="FP153" s="97"/>
      <c r="FQ153" s="98"/>
      <c r="FR153" s="97"/>
      <c r="FS153" s="98"/>
      <c r="FT153" s="97"/>
      <c r="FU153" s="98"/>
      <c r="FV153" s="97"/>
      <c r="FW153" s="98"/>
      <c r="FX153" s="97"/>
      <c r="FY153" s="98"/>
      <c r="FZ153" s="97"/>
      <c r="GA153" s="98"/>
      <c r="GB153" s="97"/>
      <c r="GC153" s="98"/>
      <c r="GD153" s="97"/>
      <c r="GE153" s="98"/>
      <c r="GF153" s="97"/>
      <c r="GG153" s="98"/>
      <c r="GH153" s="97"/>
      <c r="GI153" s="98"/>
      <c r="GJ153" s="97"/>
      <c r="GK153" s="98"/>
      <c r="GL153" s="97"/>
      <c r="GM153" s="98"/>
      <c r="GN153" s="97"/>
      <c r="GO153" s="98"/>
      <c r="GP153" s="97"/>
      <c r="GQ153" s="98"/>
      <c r="GR153" s="97"/>
      <c r="GS153" s="98"/>
      <c r="GT153" s="97"/>
      <c r="GU153" s="98"/>
      <c r="GV153" s="97"/>
      <c r="GW153" s="98"/>
      <c r="GX153" s="97"/>
      <c r="GY153" s="98"/>
      <c r="GZ153" s="97"/>
      <c r="HA153" s="98"/>
      <c r="HB153" s="97"/>
      <c r="HC153" s="98"/>
      <c r="HD153" s="97"/>
      <c r="HE153" s="98"/>
      <c r="HF153" s="97"/>
      <c r="HG153" s="98"/>
      <c r="HH153" s="97"/>
      <c r="HI153" s="98"/>
      <c r="HJ153" s="97"/>
      <c r="HK153" s="98"/>
      <c r="HL153" s="97"/>
      <c r="HM153" s="98"/>
      <c r="HN153" s="97"/>
      <c r="HO153" s="98"/>
      <c r="HP153" s="97"/>
      <c r="HQ153" s="98"/>
      <c r="HR153" s="97"/>
      <c r="HS153" s="98"/>
      <c r="HT153" s="97"/>
      <c r="HU153" s="98"/>
      <c r="HV153" s="97"/>
      <c r="HW153" s="98"/>
      <c r="HX153" s="97"/>
      <c r="HY153" s="98"/>
      <c r="HZ153" s="97"/>
      <c r="IA153" s="98"/>
      <c r="IB153" s="97"/>
      <c r="IC153" s="98"/>
      <c r="ID153" s="97"/>
      <c r="IE153" s="98"/>
      <c r="IF153" s="97"/>
      <c r="IG153" s="98"/>
      <c r="IH153" s="97"/>
      <c r="II153" s="98"/>
      <c r="IJ153" s="97"/>
      <c r="IK153" s="98"/>
      <c r="IL153" s="97"/>
      <c r="IM153" s="98"/>
      <c r="IN153" s="97"/>
      <c r="IO153" s="98"/>
      <c r="IP153" s="97"/>
      <c r="IQ153" s="98"/>
      <c r="IR153" s="97"/>
      <c r="IS153" s="98"/>
      <c r="IT153" s="97"/>
      <c r="IU153" s="98"/>
      <c r="IV153" s="97"/>
    </row>
    <row r="154" spans="1:13" ht="15.75" outlineLevel="1">
      <c r="A154" s="205" t="s">
        <v>21</v>
      </c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</row>
    <row r="155" spans="1:17" ht="15.75" outlineLevel="1">
      <c r="A155" s="29">
        <v>105</v>
      </c>
      <c r="B155" s="30" t="s">
        <v>69</v>
      </c>
      <c r="C155" s="31" t="s">
        <v>47</v>
      </c>
      <c r="D155" s="32">
        <v>150</v>
      </c>
      <c r="E155" s="33">
        <f>F155/D155</f>
        <v>0.13333333333333333</v>
      </c>
      <c r="F155" s="33">
        <v>20</v>
      </c>
      <c r="G155" s="35" t="s">
        <v>35</v>
      </c>
      <c r="H155" s="34"/>
      <c r="I155" s="34"/>
      <c r="J155" s="34"/>
      <c r="K155" s="34"/>
      <c r="L155" s="34"/>
      <c r="M155" s="31"/>
      <c r="Q155" s="6"/>
    </row>
    <row r="156" spans="1:17" ht="15.75" outlineLevel="1">
      <c r="A156" s="29">
        <v>106</v>
      </c>
      <c r="B156" s="30" t="s">
        <v>221</v>
      </c>
      <c r="C156" s="31" t="s">
        <v>213</v>
      </c>
      <c r="D156" s="32">
        <v>50</v>
      </c>
      <c r="E156" s="33">
        <f>F156/D156</f>
        <v>0.16</v>
      </c>
      <c r="F156" s="33">
        <v>8</v>
      </c>
      <c r="G156" s="35"/>
      <c r="H156" s="34"/>
      <c r="I156" s="34"/>
      <c r="J156" s="34"/>
      <c r="K156" s="34"/>
      <c r="L156" s="34"/>
      <c r="M156" s="31"/>
      <c r="Q156" s="6"/>
    </row>
    <row r="157" spans="1:13" ht="15.75" outlineLevel="1">
      <c r="A157" s="205" t="s">
        <v>22</v>
      </c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</row>
    <row r="158" spans="1:17" ht="15.75" outlineLevel="1">
      <c r="A158" s="29">
        <v>107</v>
      </c>
      <c r="B158" s="30" t="s">
        <v>70</v>
      </c>
      <c r="C158" s="31" t="s">
        <v>50</v>
      </c>
      <c r="D158" s="32">
        <v>2</v>
      </c>
      <c r="E158" s="33">
        <f>F158/D158</f>
        <v>2</v>
      </c>
      <c r="F158" s="33">
        <v>4</v>
      </c>
      <c r="G158" s="34"/>
      <c r="H158" s="35" t="s">
        <v>35</v>
      </c>
      <c r="I158" s="41"/>
      <c r="J158" s="41"/>
      <c r="K158" s="41"/>
      <c r="L158" s="41"/>
      <c r="M158" s="31"/>
      <c r="Q158" s="6"/>
    </row>
    <row r="159" spans="1:13" ht="20.25" customHeight="1" outlineLevel="1">
      <c r="A159" s="205" t="s">
        <v>45</v>
      </c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</row>
    <row r="160" spans="1:17" ht="15.75" outlineLevel="1">
      <c r="A160" s="29">
        <v>108</v>
      </c>
      <c r="B160" s="30" t="s">
        <v>71</v>
      </c>
      <c r="C160" s="31" t="s">
        <v>47</v>
      </c>
      <c r="D160" s="32">
        <v>12</v>
      </c>
      <c r="E160" s="33">
        <f>F160/D160</f>
        <v>0.125</v>
      </c>
      <c r="F160" s="33">
        <v>1.5</v>
      </c>
      <c r="G160" s="41"/>
      <c r="H160" s="41"/>
      <c r="I160" s="35" t="s">
        <v>35</v>
      </c>
      <c r="J160" s="41"/>
      <c r="K160" s="41"/>
      <c r="L160" s="41"/>
      <c r="M160" s="31"/>
      <c r="Q160" s="6"/>
    </row>
    <row r="161" spans="1:17" ht="15.75" outlineLevel="1">
      <c r="A161" s="29">
        <v>109</v>
      </c>
      <c r="B161" s="30" t="s">
        <v>72</v>
      </c>
      <c r="C161" s="31" t="s">
        <v>47</v>
      </c>
      <c r="D161" s="32">
        <v>4</v>
      </c>
      <c r="E161" s="33">
        <f>F161/D161</f>
        <v>0.125</v>
      </c>
      <c r="F161" s="33">
        <v>0.5</v>
      </c>
      <c r="G161" s="41"/>
      <c r="H161" s="41"/>
      <c r="I161" s="35" t="s">
        <v>35</v>
      </c>
      <c r="J161" s="41"/>
      <c r="K161" s="41"/>
      <c r="L161" s="41"/>
      <c r="M161" s="31"/>
      <c r="Q161" s="6"/>
    </row>
    <row r="162" spans="1:13" ht="15.75" outlineLevel="1">
      <c r="A162" s="186" t="s">
        <v>73</v>
      </c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</row>
    <row r="163" spans="1:17" ht="15.75" outlineLevel="1">
      <c r="A163" s="29">
        <v>110</v>
      </c>
      <c r="B163" s="30" t="s">
        <v>74</v>
      </c>
      <c r="C163" s="31" t="s">
        <v>50</v>
      </c>
      <c r="D163" s="32">
        <v>9</v>
      </c>
      <c r="E163" s="33">
        <f>F163/D163</f>
        <v>0.3333333333333333</v>
      </c>
      <c r="F163" s="33">
        <v>3</v>
      </c>
      <c r="G163" s="41"/>
      <c r="H163" s="41"/>
      <c r="I163" s="39"/>
      <c r="J163" s="34"/>
      <c r="K163" s="35" t="s">
        <v>35</v>
      </c>
      <c r="L163" s="41"/>
      <c r="M163" s="31"/>
      <c r="Q163" s="6"/>
    </row>
    <row r="164" spans="1:17" ht="15.75" outlineLevel="1">
      <c r="A164" s="29">
        <v>111</v>
      </c>
      <c r="B164" s="30" t="s">
        <v>77</v>
      </c>
      <c r="C164" s="32" t="s">
        <v>49</v>
      </c>
      <c r="D164" s="32">
        <v>40</v>
      </c>
      <c r="E164" s="33">
        <f>F164/D164</f>
        <v>0.1</v>
      </c>
      <c r="F164" s="33">
        <v>4</v>
      </c>
      <c r="G164" s="41"/>
      <c r="H164" s="41"/>
      <c r="I164" s="39"/>
      <c r="J164" s="35" t="s">
        <v>35</v>
      </c>
      <c r="K164" s="36"/>
      <c r="L164" s="41"/>
      <c r="M164" s="31"/>
      <c r="Q164" s="6"/>
    </row>
    <row r="165" spans="1:13" ht="15.75" outlineLevel="1">
      <c r="A165" s="186" t="s">
        <v>75</v>
      </c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</row>
    <row r="166" spans="1:17" ht="15.75" outlineLevel="1">
      <c r="A166" s="29">
        <v>112</v>
      </c>
      <c r="B166" s="30" t="s">
        <v>76</v>
      </c>
      <c r="C166" s="31" t="s">
        <v>50</v>
      </c>
      <c r="D166" s="32">
        <v>136</v>
      </c>
      <c r="E166" s="33">
        <f>F166/D166</f>
        <v>0.051470588235294115</v>
      </c>
      <c r="F166" s="33">
        <v>7</v>
      </c>
      <c r="G166" s="41"/>
      <c r="H166" s="41"/>
      <c r="I166" s="39"/>
      <c r="J166" s="41"/>
      <c r="K166" s="35" t="s">
        <v>35</v>
      </c>
      <c r="L166" s="41"/>
      <c r="M166" s="31"/>
      <c r="Q166" s="6"/>
    </row>
    <row r="167" spans="1:13" ht="15.75" outlineLevel="1">
      <c r="A167" s="186" t="s">
        <v>78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</row>
    <row r="168" spans="1:17" ht="15.75" outlineLevel="1">
      <c r="A168" s="29">
        <v>113</v>
      </c>
      <c r="B168" s="30" t="s">
        <v>79</v>
      </c>
      <c r="C168" s="32" t="s">
        <v>49</v>
      </c>
      <c r="D168" s="32">
        <v>100</v>
      </c>
      <c r="E168" s="33">
        <f>F168/D168</f>
        <v>0.115</v>
      </c>
      <c r="F168" s="33">
        <v>11.5</v>
      </c>
      <c r="G168" s="41"/>
      <c r="H168" s="35" t="s">
        <v>35</v>
      </c>
      <c r="I168" s="39"/>
      <c r="J168" s="41"/>
      <c r="K168" s="39"/>
      <c r="L168" s="41"/>
      <c r="M168" s="31"/>
      <c r="Q168" s="6"/>
    </row>
    <row r="169" spans="1:17" ht="16.5" outlineLevel="1" thickBot="1">
      <c r="A169" s="51">
        <v>114</v>
      </c>
      <c r="B169" s="52" t="s">
        <v>80</v>
      </c>
      <c r="C169" s="56" t="s">
        <v>50</v>
      </c>
      <c r="D169" s="53">
        <v>5</v>
      </c>
      <c r="E169" s="54">
        <f>F169/D169</f>
        <v>0.06999999999999999</v>
      </c>
      <c r="F169" s="54">
        <v>0.35</v>
      </c>
      <c r="G169" s="114"/>
      <c r="H169" s="87" t="s">
        <v>35</v>
      </c>
      <c r="I169" s="55"/>
      <c r="J169" s="114"/>
      <c r="K169" s="55"/>
      <c r="L169" s="114"/>
      <c r="M169" s="56"/>
      <c r="Q169" s="6"/>
    </row>
    <row r="170" spans="1:256" s="7" customFormat="1" ht="49.5" customHeight="1" outlineLevel="1" thickBot="1">
      <c r="A170" s="187" t="s">
        <v>81</v>
      </c>
      <c r="B170" s="188"/>
      <c r="C170" s="188"/>
      <c r="D170" s="188"/>
      <c r="E170" s="189">
        <f>SUM(F155:F156,F158,F160:F161,F163:F164,F166,F168:F169)</f>
        <v>59.85</v>
      </c>
      <c r="F170" s="189"/>
      <c r="G170" s="189"/>
      <c r="H170" s="189"/>
      <c r="I170" s="189"/>
      <c r="J170" s="189"/>
      <c r="K170" s="189"/>
      <c r="L170" s="189"/>
      <c r="M170" s="190"/>
      <c r="N170" s="97"/>
      <c r="O170" s="98"/>
      <c r="P170" s="97"/>
      <c r="Q170" s="98"/>
      <c r="R170" s="97"/>
      <c r="S170" s="98"/>
      <c r="T170" s="97"/>
      <c r="U170" s="98"/>
      <c r="V170" s="97"/>
      <c r="W170" s="98"/>
      <c r="X170" s="97"/>
      <c r="Y170" s="98"/>
      <c r="Z170" s="97"/>
      <c r="AA170" s="98"/>
      <c r="AB170" s="97"/>
      <c r="AC170" s="98"/>
      <c r="AD170" s="97"/>
      <c r="AE170" s="98"/>
      <c r="AF170" s="97"/>
      <c r="AG170" s="98"/>
      <c r="AH170" s="97"/>
      <c r="AI170" s="98"/>
      <c r="AJ170" s="97"/>
      <c r="AK170" s="98"/>
      <c r="AL170" s="97"/>
      <c r="AM170" s="98"/>
      <c r="AN170" s="97"/>
      <c r="AO170" s="98"/>
      <c r="AP170" s="97"/>
      <c r="AQ170" s="98"/>
      <c r="AR170" s="97"/>
      <c r="AS170" s="98"/>
      <c r="AT170" s="97"/>
      <c r="AU170" s="98"/>
      <c r="AV170" s="97"/>
      <c r="AW170" s="98"/>
      <c r="AX170" s="97"/>
      <c r="AY170" s="98"/>
      <c r="AZ170" s="97"/>
      <c r="BA170" s="98"/>
      <c r="BB170" s="97"/>
      <c r="BC170" s="98"/>
      <c r="BD170" s="97"/>
      <c r="BE170" s="98"/>
      <c r="BF170" s="97"/>
      <c r="BG170" s="98"/>
      <c r="BH170" s="97"/>
      <c r="BI170" s="98"/>
      <c r="BJ170" s="97"/>
      <c r="BK170" s="98"/>
      <c r="BL170" s="97"/>
      <c r="BM170" s="98"/>
      <c r="BN170" s="97"/>
      <c r="BO170" s="98"/>
      <c r="BP170" s="97"/>
      <c r="BQ170" s="98"/>
      <c r="BR170" s="97"/>
      <c r="BS170" s="98"/>
      <c r="BT170" s="97"/>
      <c r="BU170" s="98"/>
      <c r="BV170" s="97"/>
      <c r="BW170" s="98"/>
      <c r="BX170" s="97"/>
      <c r="BY170" s="98"/>
      <c r="BZ170" s="97"/>
      <c r="CA170" s="98"/>
      <c r="CB170" s="97"/>
      <c r="CC170" s="98"/>
      <c r="CD170" s="97"/>
      <c r="CE170" s="98"/>
      <c r="CF170" s="97"/>
      <c r="CG170" s="98"/>
      <c r="CH170" s="97"/>
      <c r="CI170" s="98"/>
      <c r="CJ170" s="97"/>
      <c r="CK170" s="98"/>
      <c r="CL170" s="97"/>
      <c r="CM170" s="98"/>
      <c r="CN170" s="97"/>
      <c r="CO170" s="98"/>
      <c r="CP170" s="97"/>
      <c r="CQ170" s="98"/>
      <c r="CR170" s="97"/>
      <c r="CS170" s="98"/>
      <c r="CT170" s="97"/>
      <c r="CU170" s="98"/>
      <c r="CV170" s="97"/>
      <c r="CW170" s="98"/>
      <c r="CX170" s="97"/>
      <c r="CY170" s="98"/>
      <c r="CZ170" s="97"/>
      <c r="DA170" s="98"/>
      <c r="DB170" s="97"/>
      <c r="DC170" s="98"/>
      <c r="DD170" s="97"/>
      <c r="DE170" s="98"/>
      <c r="DF170" s="97"/>
      <c r="DG170" s="98"/>
      <c r="DH170" s="97"/>
      <c r="DI170" s="98"/>
      <c r="DJ170" s="97"/>
      <c r="DK170" s="98"/>
      <c r="DL170" s="97"/>
      <c r="DM170" s="98"/>
      <c r="DN170" s="97"/>
      <c r="DO170" s="98"/>
      <c r="DP170" s="97"/>
      <c r="DQ170" s="98"/>
      <c r="DR170" s="97"/>
      <c r="DS170" s="98"/>
      <c r="DT170" s="97"/>
      <c r="DU170" s="98"/>
      <c r="DV170" s="97"/>
      <c r="DW170" s="98"/>
      <c r="DX170" s="97"/>
      <c r="DY170" s="98"/>
      <c r="DZ170" s="97"/>
      <c r="EA170" s="98"/>
      <c r="EB170" s="97"/>
      <c r="EC170" s="98"/>
      <c r="ED170" s="97"/>
      <c r="EE170" s="98"/>
      <c r="EF170" s="97"/>
      <c r="EG170" s="98"/>
      <c r="EH170" s="97"/>
      <c r="EI170" s="98"/>
      <c r="EJ170" s="97"/>
      <c r="EK170" s="98"/>
      <c r="EL170" s="97"/>
      <c r="EM170" s="98"/>
      <c r="EN170" s="97"/>
      <c r="EO170" s="98"/>
      <c r="EP170" s="97"/>
      <c r="EQ170" s="98"/>
      <c r="ER170" s="97"/>
      <c r="ES170" s="98"/>
      <c r="ET170" s="97"/>
      <c r="EU170" s="98"/>
      <c r="EV170" s="97"/>
      <c r="EW170" s="98"/>
      <c r="EX170" s="97"/>
      <c r="EY170" s="98"/>
      <c r="EZ170" s="97"/>
      <c r="FA170" s="98"/>
      <c r="FB170" s="97"/>
      <c r="FC170" s="98"/>
      <c r="FD170" s="97"/>
      <c r="FE170" s="98"/>
      <c r="FF170" s="97"/>
      <c r="FG170" s="98"/>
      <c r="FH170" s="97"/>
      <c r="FI170" s="98"/>
      <c r="FJ170" s="97"/>
      <c r="FK170" s="98"/>
      <c r="FL170" s="97"/>
      <c r="FM170" s="98"/>
      <c r="FN170" s="97"/>
      <c r="FO170" s="98"/>
      <c r="FP170" s="97"/>
      <c r="FQ170" s="98"/>
      <c r="FR170" s="97"/>
      <c r="FS170" s="98"/>
      <c r="FT170" s="97"/>
      <c r="FU170" s="98"/>
      <c r="FV170" s="97"/>
      <c r="FW170" s="98"/>
      <c r="FX170" s="97"/>
      <c r="FY170" s="98"/>
      <c r="FZ170" s="97"/>
      <c r="GA170" s="98"/>
      <c r="GB170" s="97"/>
      <c r="GC170" s="98"/>
      <c r="GD170" s="97"/>
      <c r="GE170" s="98"/>
      <c r="GF170" s="97"/>
      <c r="GG170" s="98"/>
      <c r="GH170" s="97"/>
      <c r="GI170" s="98"/>
      <c r="GJ170" s="97"/>
      <c r="GK170" s="98"/>
      <c r="GL170" s="97"/>
      <c r="GM170" s="98"/>
      <c r="GN170" s="97"/>
      <c r="GO170" s="98"/>
      <c r="GP170" s="97"/>
      <c r="GQ170" s="98"/>
      <c r="GR170" s="97"/>
      <c r="GS170" s="98"/>
      <c r="GT170" s="97"/>
      <c r="GU170" s="98"/>
      <c r="GV170" s="97"/>
      <c r="GW170" s="98"/>
      <c r="GX170" s="97"/>
      <c r="GY170" s="98"/>
      <c r="GZ170" s="97"/>
      <c r="HA170" s="98"/>
      <c r="HB170" s="97"/>
      <c r="HC170" s="98"/>
      <c r="HD170" s="97"/>
      <c r="HE170" s="98"/>
      <c r="HF170" s="97"/>
      <c r="HG170" s="98"/>
      <c r="HH170" s="97"/>
      <c r="HI170" s="98"/>
      <c r="HJ170" s="97"/>
      <c r="HK170" s="98"/>
      <c r="HL170" s="97"/>
      <c r="HM170" s="98"/>
      <c r="HN170" s="97"/>
      <c r="HO170" s="98"/>
      <c r="HP170" s="97"/>
      <c r="HQ170" s="98"/>
      <c r="HR170" s="97"/>
      <c r="HS170" s="98"/>
      <c r="HT170" s="97"/>
      <c r="HU170" s="98"/>
      <c r="HV170" s="97"/>
      <c r="HW170" s="98"/>
      <c r="HX170" s="97"/>
      <c r="HY170" s="98"/>
      <c r="HZ170" s="97"/>
      <c r="IA170" s="98"/>
      <c r="IB170" s="97"/>
      <c r="IC170" s="98"/>
      <c r="ID170" s="97"/>
      <c r="IE170" s="98"/>
      <c r="IF170" s="97"/>
      <c r="IG170" s="98"/>
      <c r="IH170" s="97"/>
      <c r="II170" s="98"/>
      <c r="IJ170" s="97"/>
      <c r="IK170" s="98"/>
      <c r="IL170" s="97"/>
      <c r="IM170" s="98"/>
      <c r="IN170" s="97"/>
      <c r="IO170" s="98"/>
      <c r="IP170" s="97"/>
      <c r="IQ170" s="98"/>
      <c r="IR170" s="97"/>
      <c r="IS170" s="98"/>
      <c r="IT170" s="97"/>
      <c r="IU170" s="98"/>
      <c r="IV170" s="97"/>
    </row>
    <row r="171" spans="1:256" s="7" customFormat="1" ht="22.5" outlineLevel="1">
      <c r="A171" s="165" t="s">
        <v>82</v>
      </c>
      <c r="B171" s="165"/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97"/>
      <c r="O171" s="98"/>
      <c r="P171" s="97"/>
      <c r="Q171" s="98"/>
      <c r="R171" s="97"/>
      <c r="S171" s="98"/>
      <c r="T171" s="97"/>
      <c r="U171" s="98"/>
      <c r="V171" s="97"/>
      <c r="W171" s="98"/>
      <c r="X171" s="97"/>
      <c r="Y171" s="98"/>
      <c r="Z171" s="97"/>
      <c r="AA171" s="98"/>
      <c r="AB171" s="97"/>
      <c r="AC171" s="98"/>
      <c r="AD171" s="97"/>
      <c r="AE171" s="98"/>
      <c r="AF171" s="97"/>
      <c r="AG171" s="98"/>
      <c r="AH171" s="97"/>
      <c r="AI171" s="98"/>
      <c r="AJ171" s="97"/>
      <c r="AK171" s="98"/>
      <c r="AL171" s="97"/>
      <c r="AM171" s="98"/>
      <c r="AN171" s="97"/>
      <c r="AO171" s="98"/>
      <c r="AP171" s="97"/>
      <c r="AQ171" s="98"/>
      <c r="AR171" s="97"/>
      <c r="AS171" s="98"/>
      <c r="AT171" s="97"/>
      <c r="AU171" s="98"/>
      <c r="AV171" s="97"/>
      <c r="AW171" s="98"/>
      <c r="AX171" s="97"/>
      <c r="AY171" s="98"/>
      <c r="AZ171" s="97"/>
      <c r="BA171" s="98"/>
      <c r="BB171" s="97"/>
      <c r="BC171" s="98"/>
      <c r="BD171" s="97"/>
      <c r="BE171" s="98"/>
      <c r="BF171" s="97"/>
      <c r="BG171" s="98"/>
      <c r="BH171" s="97"/>
      <c r="BI171" s="98"/>
      <c r="BJ171" s="97"/>
      <c r="BK171" s="98"/>
      <c r="BL171" s="97"/>
      <c r="BM171" s="98"/>
      <c r="BN171" s="97"/>
      <c r="BO171" s="98"/>
      <c r="BP171" s="97"/>
      <c r="BQ171" s="98"/>
      <c r="BR171" s="97"/>
      <c r="BS171" s="98"/>
      <c r="BT171" s="97"/>
      <c r="BU171" s="98"/>
      <c r="BV171" s="97"/>
      <c r="BW171" s="98"/>
      <c r="BX171" s="97"/>
      <c r="BY171" s="98"/>
      <c r="BZ171" s="97"/>
      <c r="CA171" s="98"/>
      <c r="CB171" s="97"/>
      <c r="CC171" s="98"/>
      <c r="CD171" s="97"/>
      <c r="CE171" s="98"/>
      <c r="CF171" s="97"/>
      <c r="CG171" s="98"/>
      <c r="CH171" s="97"/>
      <c r="CI171" s="98"/>
      <c r="CJ171" s="97"/>
      <c r="CK171" s="98"/>
      <c r="CL171" s="97"/>
      <c r="CM171" s="98"/>
      <c r="CN171" s="97"/>
      <c r="CO171" s="98"/>
      <c r="CP171" s="97"/>
      <c r="CQ171" s="98"/>
      <c r="CR171" s="97"/>
      <c r="CS171" s="98"/>
      <c r="CT171" s="97"/>
      <c r="CU171" s="98"/>
      <c r="CV171" s="97"/>
      <c r="CW171" s="98"/>
      <c r="CX171" s="97"/>
      <c r="CY171" s="98"/>
      <c r="CZ171" s="97"/>
      <c r="DA171" s="98"/>
      <c r="DB171" s="97"/>
      <c r="DC171" s="98"/>
      <c r="DD171" s="97"/>
      <c r="DE171" s="98"/>
      <c r="DF171" s="97"/>
      <c r="DG171" s="98"/>
      <c r="DH171" s="97"/>
      <c r="DI171" s="98"/>
      <c r="DJ171" s="97"/>
      <c r="DK171" s="98"/>
      <c r="DL171" s="97"/>
      <c r="DM171" s="98"/>
      <c r="DN171" s="97"/>
      <c r="DO171" s="98"/>
      <c r="DP171" s="97"/>
      <c r="DQ171" s="98"/>
      <c r="DR171" s="97"/>
      <c r="DS171" s="98"/>
      <c r="DT171" s="97"/>
      <c r="DU171" s="98"/>
      <c r="DV171" s="97"/>
      <c r="DW171" s="98"/>
      <c r="DX171" s="97"/>
      <c r="DY171" s="98"/>
      <c r="DZ171" s="97"/>
      <c r="EA171" s="98"/>
      <c r="EB171" s="97"/>
      <c r="EC171" s="98"/>
      <c r="ED171" s="97"/>
      <c r="EE171" s="98"/>
      <c r="EF171" s="97"/>
      <c r="EG171" s="98"/>
      <c r="EH171" s="97"/>
      <c r="EI171" s="98"/>
      <c r="EJ171" s="97"/>
      <c r="EK171" s="98"/>
      <c r="EL171" s="97"/>
      <c r="EM171" s="98"/>
      <c r="EN171" s="97"/>
      <c r="EO171" s="98"/>
      <c r="EP171" s="97"/>
      <c r="EQ171" s="98"/>
      <c r="ER171" s="97"/>
      <c r="ES171" s="98"/>
      <c r="ET171" s="97"/>
      <c r="EU171" s="98"/>
      <c r="EV171" s="97"/>
      <c r="EW171" s="98"/>
      <c r="EX171" s="97"/>
      <c r="EY171" s="98"/>
      <c r="EZ171" s="97"/>
      <c r="FA171" s="98"/>
      <c r="FB171" s="97"/>
      <c r="FC171" s="98"/>
      <c r="FD171" s="97"/>
      <c r="FE171" s="98"/>
      <c r="FF171" s="97"/>
      <c r="FG171" s="98"/>
      <c r="FH171" s="97"/>
      <c r="FI171" s="98"/>
      <c r="FJ171" s="97"/>
      <c r="FK171" s="98"/>
      <c r="FL171" s="97"/>
      <c r="FM171" s="98"/>
      <c r="FN171" s="97"/>
      <c r="FO171" s="98"/>
      <c r="FP171" s="97"/>
      <c r="FQ171" s="98"/>
      <c r="FR171" s="97"/>
      <c r="FS171" s="98"/>
      <c r="FT171" s="97"/>
      <c r="FU171" s="98"/>
      <c r="FV171" s="97"/>
      <c r="FW171" s="98"/>
      <c r="FX171" s="97"/>
      <c r="FY171" s="98"/>
      <c r="FZ171" s="97"/>
      <c r="GA171" s="98"/>
      <c r="GB171" s="97"/>
      <c r="GC171" s="98"/>
      <c r="GD171" s="97"/>
      <c r="GE171" s="98"/>
      <c r="GF171" s="97"/>
      <c r="GG171" s="98"/>
      <c r="GH171" s="97"/>
      <c r="GI171" s="98"/>
      <c r="GJ171" s="97"/>
      <c r="GK171" s="98"/>
      <c r="GL171" s="97"/>
      <c r="GM171" s="98"/>
      <c r="GN171" s="97"/>
      <c r="GO171" s="98"/>
      <c r="GP171" s="97"/>
      <c r="GQ171" s="98"/>
      <c r="GR171" s="97"/>
      <c r="GS171" s="98"/>
      <c r="GT171" s="97"/>
      <c r="GU171" s="98"/>
      <c r="GV171" s="97"/>
      <c r="GW171" s="98"/>
      <c r="GX171" s="97"/>
      <c r="GY171" s="98"/>
      <c r="GZ171" s="97"/>
      <c r="HA171" s="98"/>
      <c r="HB171" s="97"/>
      <c r="HC171" s="98"/>
      <c r="HD171" s="97"/>
      <c r="HE171" s="98"/>
      <c r="HF171" s="97"/>
      <c r="HG171" s="98"/>
      <c r="HH171" s="97"/>
      <c r="HI171" s="98"/>
      <c r="HJ171" s="97"/>
      <c r="HK171" s="98"/>
      <c r="HL171" s="97"/>
      <c r="HM171" s="98"/>
      <c r="HN171" s="97"/>
      <c r="HO171" s="98"/>
      <c r="HP171" s="97"/>
      <c r="HQ171" s="98"/>
      <c r="HR171" s="97"/>
      <c r="HS171" s="98"/>
      <c r="HT171" s="97"/>
      <c r="HU171" s="98"/>
      <c r="HV171" s="97"/>
      <c r="HW171" s="98"/>
      <c r="HX171" s="97"/>
      <c r="HY171" s="98"/>
      <c r="HZ171" s="97"/>
      <c r="IA171" s="98"/>
      <c r="IB171" s="97"/>
      <c r="IC171" s="98"/>
      <c r="ID171" s="97"/>
      <c r="IE171" s="98"/>
      <c r="IF171" s="97"/>
      <c r="IG171" s="98"/>
      <c r="IH171" s="97"/>
      <c r="II171" s="98"/>
      <c r="IJ171" s="97"/>
      <c r="IK171" s="98"/>
      <c r="IL171" s="97"/>
      <c r="IM171" s="98"/>
      <c r="IN171" s="97"/>
      <c r="IO171" s="98"/>
      <c r="IP171" s="97"/>
      <c r="IQ171" s="98"/>
      <c r="IR171" s="97"/>
      <c r="IS171" s="98"/>
      <c r="IT171" s="97"/>
      <c r="IU171" s="98"/>
      <c r="IV171" s="97"/>
    </row>
    <row r="172" spans="1:256" s="57" customFormat="1" ht="16.5" outlineLevel="1">
      <c r="A172" s="203" t="s">
        <v>91</v>
      </c>
      <c r="B172" s="203"/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12"/>
      <c r="O172" s="13"/>
      <c r="P172" s="12"/>
      <c r="Q172" s="13"/>
      <c r="R172" s="12"/>
      <c r="S172" s="13"/>
      <c r="T172" s="12"/>
      <c r="U172" s="13"/>
      <c r="V172" s="12"/>
      <c r="W172" s="13"/>
      <c r="X172" s="12"/>
      <c r="Y172" s="13"/>
      <c r="Z172" s="12"/>
      <c r="AA172" s="13"/>
      <c r="AB172" s="12"/>
      <c r="AC172" s="13"/>
      <c r="AD172" s="12"/>
      <c r="AE172" s="13"/>
      <c r="AF172" s="12"/>
      <c r="AG172" s="13"/>
      <c r="AH172" s="12"/>
      <c r="AI172" s="13"/>
      <c r="AJ172" s="12"/>
      <c r="AK172" s="13"/>
      <c r="AL172" s="12"/>
      <c r="AM172" s="13"/>
      <c r="AN172" s="12"/>
      <c r="AO172" s="13"/>
      <c r="AP172" s="12"/>
      <c r="AQ172" s="13"/>
      <c r="AR172" s="12"/>
      <c r="AS172" s="13"/>
      <c r="AT172" s="12"/>
      <c r="AU172" s="13"/>
      <c r="AV172" s="12"/>
      <c r="AW172" s="13"/>
      <c r="AX172" s="12"/>
      <c r="AY172" s="13"/>
      <c r="AZ172" s="12"/>
      <c r="BA172" s="13"/>
      <c r="BB172" s="12"/>
      <c r="BC172" s="13"/>
      <c r="BD172" s="12"/>
      <c r="BE172" s="13"/>
      <c r="BF172" s="12"/>
      <c r="BG172" s="13"/>
      <c r="BH172" s="12"/>
      <c r="BI172" s="13"/>
      <c r="BJ172" s="12"/>
      <c r="BK172" s="13"/>
      <c r="BL172" s="12"/>
      <c r="BM172" s="13"/>
      <c r="BN172" s="12"/>
      <c r="BO172" s="13"/>
      <c r="BP172" s="12"/>
      <c r="BQ172" s="13"/>
      <c r="BR172" s="12"/>
      <c r="BS172" s="13"/>
      <c r="BT172" s="12"/>
      <c r="BU172" s="13"/>
      <c r="BV172" s="12"/>
      <c r="BW172" s="13"/>
      <c r="BX172" s="12"/>
      <c r="BY172" s="13"/>
      <c r="BZ172" s="12"/>
      <c r="CA172" s="13"/>
      <c r="CB172" s="12"/>
      <c r="CC172" s="13"/>
      <c r="CD172" s="12"/>
      <c r="CE172" s="13"/>
      <c r="CF172" s="12"/>
      <c r="CG172" s="13"/>
      <c r="CH172" s="12"/>
      <c r="CI172" s="13"/>
      <c r="CJ172" s="12"/>
      <c r="CK172" s="13"/>
      <c r="CL172" s="12"/>
      <c r="CM172" s="13"/>
      <c r="CN172" s="12"/>
      <c r="CO172" s="13"/>
      <c r="CP172" s="12"/>
      <c r="CQ172" s="13"/>
      <c r="CR172" s="12"/>
      <c r="CS172" s="13"/>
      <c r="CT172" s="12"/>
      <c r="CU172" s="13"/>
      <c r="CV172" s="12"/>
      <c r="CW172" s="13"/>
      <c r="CX172" s="12"/>
      <c r="CY172" s="13"/>
      <c r="CZ172" s="12"/>
      <c r="DA172" s="13"/>
      <c r="DB172" s="12"/>
      <c r="DC172" s="13"/>
      <c r="DD172" s="12"/>
      <c r="DE172" s="13"/>
      <c r="DF172" s="12"/>
      <c r="DG172" s="13"/>
      <c r="DH172" s="12"/>
      <c r="DI172" s="13"/>
      <c r="DJ172" s="12"/>
      <c r="DK172" s="13"/>
      <c r="DL172" s="12"/>
      <c r="DM172" s="13"/>
      <c r="DN172" s="12"/>
      <c r="DO172" s="13"/>
      <c r="DP172" s="12"/>
      <c r="DQ172" s="13"/>
      <c r="DR172" s="12"/>
      <c r="DS172" s="13"/>
      <c r="DT172" s="12"/>
      <c r="DU172" s="13"/>
      <c r="DV172" s="12"/>
      <c r="DW172" s="13"/>
      <c r="DX172" s="12"/>
      <c r="DY172" s="13"/>
      <c r="DZ172" s="12"/>
      <c r="EA172" s="13"/>
      <c r="EB172" s="12"/>
      <c r="EC172" s="13"/>
      <c r="ED172" s="12"/>
      <c r="EE172" s="13"/>
      <c r="EF172" s="12"/>
      <c r="EG172" s="13"/>
      <c r="EH172" s="12"/>
      <c r="EI172" s="13"/>
      <c r="EJ172" s="12"/>
      <c r="EK172" s="13"/>
      <c r="EL172" s="12"/>
      <c r="EM172" s="13"/>
      <c r="EN172" s="12"/>
      <c r="EO172" s="13"/>
      <c r="EP172" s="12"/>
      <c r="EQ172" s="13"/>
      <c r="ER172" s="12"/>
      <c r="ES172" s="13"/>
      <c r="ET172" s="12"/>
      <c r="EU172" s="13"/>
      <c r="EV172" s="12"/>
      <c r="EW172" s="13"/>
      <c r="EX172" s="12"/>
      <c r="EY172" s="13"/>
      <c r="EZ172" s="12"/>
      <c r="FA172" s="13"/>
      <c r="FB172" s="12"/>
      <c r="FC172" s="13"/>
      <c r="FD172" s="12"/>
      <c r="FE172" s="13"/>
      <c r="FF172" s="12"/>
      <c r="FG172" s="13"/>
      <c r="FH172" s="12"/>
      <c r="FI172" s="13"/>
      <c r="FJ172" s="12"/>
      <c r="FK172" s="13"/>
      <c r="FL172" s="12"/>
      <c r="FM172" s="13"/>
      <c r="FN172" s="12"/>
      <c r="FO172" s="13"/>
      <c r="FP172" s="12"/>
      <c r="FQ172" s="13"/>
      <c r="FR172" s="12"/>
      <c r="FS172" s="13"/>
      <c r="FT172" s="12"/>
      <c r="FU172" s="13"/>
      <c r="FV172" s="12"/>
      <c r="FW172" s="13"/>
      <c r="FX172" s="12"/>
      <c r="FY172" s="13"/>
      <c r="FZ172" s="12"/>
      <c r="GA172" s="13"/>
      <c r="GB172" s="12"/>
      <c r="GC172" s="13"/>
      <c r="GD172" s="12"/>
      <c r="GE172" s="13"/>
      <c r="GF172" s="12"/>
      <c r="GG172" s="13"/>
      <c r="GH172" s="12"/>
      <c r="GI172" s="13"/>
      <c r="GJ172" s="12"/>
      <c r="GK172" s="13"/>
      <c r="GL172" s="12"/>
      <c r="GM172" s="13"/>
      <c r="GN172" s="12"/>
      <c r="GO172" s="13"/>
      <c r="GP172" s="12"/>
      <c r="GQ172" s="13"/>
      <c r="GR172" s="12"/>
      <c r="GS172" s="13"/>
      <c r="GT172" s="12"/>
      <c r="GU172" s="13"/>
      <c r="GV172" s="12"/>
      <c r="GW172" s="13"/>
      <c r="GX172" s="12"/>
      <c r="GY172" s="13"/>
      <c r="GZ172" s="12"/>
      <c r="HA172" s="13"/>
      <c r="HB172" s="12"/>
      <c r="HC172" s="13"/>
      <c r="HD172" s="12"/>
      <c r="HE172" s="13"/>
      <c r="HF172" s="12"/>
      <c r="HG172" s="13"/>
      <c r="HH172" s="12"/>
      <c r="HI172" s="13"/>
      <c r="HJ172" s="12"/>
      <c r="HK172" s="13"/>
      <c r="HL172" s="12"/>
      <c r="HM172" s="13"/>
      <c r="HN172" s="12"/>
      <c r="HO172" s="13"/>
      <c r="HP172" s="12"/>
      <c r="HQ172" s="13"/>
      <c r="HR172" s="12"/>
      <c r="HS172" s="13"/>
      <c r="HT172" s="12"/>
      <c r="HU172" s="13"/>
      <c r="HV172" s="12"/>
      <c r="HW172" s="13"/>
      <c r="HX172" s="12"/>
      <c r="HY172" s="13"/>
      <c r="HZ172" s="12"/>
      <c r="IA172" s="13"/>
      <c r="IB172" s="12"/>
      <c r="IC172" s="13"/>
      <c r="ID172" s="12"/>
      <c r="IE172" s="13"/>
      <c r="IF172" s="12"/>
      <c r="IG172" s="13"/>
      <c r="IH172" s="12"/>
      <c r="II172" s="13"/>
      <c r="IJ172" s="12"/>
      <c r="IK172" s="13"/>
      <c r="IL172" s="12"/>
      <c r="IM172" s="13"/>
      <c r="IN172" s="12"/>
      <c r="IO172" s="13"/>
      <c r="IP172" s="12"/>
      <c r="IQ172" s="13"/>
      <c r="IR172" s="12"/>
      <c r="IS172" s="13"/>
      <c r="IT172" s="12"/>
      <c r="IU172" s="13"/>
      <c r="IV172" s="12"/>
    </row>
    <row r="173" spans="1:13" ht="15.75" outlineLevel="1">
      <c r="A173" s="205" t="s">
        <v>21</v>
      </c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</row>
    <row r="174" spans="1:17" ht="15.75" outlineLevel="1">
      <c r="A174" s="29">
        <v>115</v>
      </c>
      <c r="B174" s="30" t="s">
        <v>90</v>
      </c>
      <c r="C174" s="31" t="s">
        <v>47</v>
      </c>
      <c r="D174" s="32">
        <v>2</v>
      </c>
      <c r="E174" s="33">
        <f aca="true" t="shared" si="8" ref="E174:E183">F174/D174</f>
        <v>0.75</v>
      </c>
      <c r="F174" s="33">
        <v>1.5</v>
      </c>
      <c r="G174" s="34"/>
      <c r="H174" s="35" t="s">
        <v>35</v>
      </c>
      <c r="I174" s="36"/>
      <c r="J174" s="34"/>
      <c r="K174" s="36"/>
      <c r="L174" s="34"/>
      <c r="M174" s="31"/>
      <c r="Q174" s="6"/>
    </row>
    <row r="175" spans="1:17" ht="15.75" outlineLevel="1">
      <c r="A175" s="29">
        <v>116</v>
      </c>
      <c r="B175" s="30" t="s">
        <v>83</v>
      </c>
      <c r="C175" s="31" t="s">
        <v>47</v>
      </c>
      <c r="D175" s="32">
        <v>39</v>
      </c>
      <c r="E175" s="33">
        <f t="shared" si="8"/>
        <v>0.6</v>
      </c>
      <c r="F175" s="33">
        <v>23.4</v>
      </c>
      <c r="G175" s="34"/>
      <c r="H175" s="35" t="s">
        <v>35</v>
      </c>
      <c r="I175" s="36"/>
      <c r="J175" s="34"/>
      <c r="K175" s="36"/>
      <c r="L175" s="34"/>
      <c r="M175" s="31"/>
      <c r="Q175" s="6"/>
    </row>
    <row r="176" spans="1:17" ht="15.75" outlineLevel="1">
      <c r="A176" s="29">
        <v>117</v>
      </c>
      <c r="B176" s="30" t="s">
        <v>92</v>
      </c>
      <c r="C176" s="31" t="s">
        <v>47</v>
      </c>
      <c r="D176" s="32">
        <v>70</v>
      </c>
      <c r="E176" s="33">
        <f t="shared" si="8"/>
        <v>0.5</v>
      </c>
      <c r="F176" s="33">
        <v>35</v>
      </c>
      <c r="G176" s="37"/>
      <c r="H176" s="38"/>
      <c r="I176" s="37"/>
      <c r="J176" s="38" t="s">
        <v>35</v>
      </c>
      <c r="K176" s="38" t="s">
        <v>35</v>
      </c>
      <c r="L176" s="37"/>
      <c r="M176" s="31"/>
      <c r="Q176" s="6"/>
    </row>
    <row r="177" spans="1:17" ht="15.75" outlineLevel="1">
      <c r="A177" s="29">
        <v>118</v>
      </c>
      <c r="B177" s="30" t="s">
        <v>222</v>
      </c>
      <c r="C177" s="31" t="s">
        <v>213</v>
      </c>
      <c r="D177" s="32">
        <v>2</v>
      </c>
      <c r="E177" s="33">
        <f>F177/D177</f>
        <v>0.6</v>
      </c>
      <c r="F177" s="33">
        <v>1.2</v>
      </c>
      <c r="G177" s="37"/>
      <c r="H177" s="38" t="s">
        <v>35</v>
      </c>
      <c r="I177" s="37"/>
      <c r="J177" s="38"/>
      <c r="K177" s="38"/>
      <c r="L177" s="37"/>
      <c r="M177" s="31"/>
      <c r="Q177" s="6"/>
    </row>
    <row r="178" spans="1:17" ht="15.75" outlineLevel="1">
      <c r="A178" s="29">
        <v>119</v>
      </c>
      <c r="B178" s="30" t="s">
        <v>84</v>
      </c>
      <c r="C178" s="31" t="s">
        <v>47</v>
      </c>
      <c r="D178" s="32">
        <v>6</v>
      </c>
      <c r="E178" s="33">
        <f t="shared" si="8"/>
        <v>0.75</v>
      </c>
      <c r="F178" s="33">
        <v>4.5</v>
      </c>
      <c r="G178" s="37"/>
      <c r="H178" s="37"/>
      <c r="I178" s="37"/>
      <c r="J178" s="38"/>
      <c r="K178" s="37" t="s">
        <v>35</v>
      </c>
      <c r="L178" s="37"/>
      <c r="M178" s="31"/>
      <c r="Q178" s="6"/>
    </row>
    <row r="179" spans="1:17" ht="15.75" outlineLevel="1">
      <c r="A179" s="29">
        <v>120</v>
      </c>
      <c r="B179" s="30" t="s">
        <v>85</v>
      </c>
      <c r="C179" s="31" t="s">
        <v>47</v>
      </c>
      <c r="D179" s="32">
        <v>5</v>
      </c>
      <c r="E179" s="33">
        <f t="shared" si="8"/>
        <v>1.5</v>
      </c>
      <c r="F179" s="33">
        <v>7.5</v>
      </c>
      <c r="G179" s="37"/>
      <c r="H179" s="37"/>
      <c r="I179" s="38" t="s">
        <v>35</v>
      </c>
      <c r="J179" s="37"/>
      <c r="K179" s="37"/>
      <c r="L179" s="37"/>
      <c r="M179" s="31"/>
      <c r="Q179" s="6"/>
    </row>
    <row r="180" spans="1:17" ht="15.75" outlineLevel="1">
      <c r="A180" s="29">
        <v>121</v>
      </c>
      <c r="B180" s="30" t="s">
        <v>223</v>
      </c>
      <c r="C180" s="31" t="s">
        <v>224</v>
      </c>
      <c r="D180" s="32">
        <v>10</v>
      </c>
      <c r="E180" s="33">
        <f t="shared" si="8"/>
        <v>1.5</v>
      </c>
      <c r="F180" s="33">
        <v>15</v>
      </c>
      <c r="G180" s="37"/>
      <c r="H180" s="37"/>
      <c r="I180" s="38" t="s">
        <v>35</v>
      </c>
      <c r="J180" s="37"/>
      <c r="K180" s="37"/>
      <c r="L180" s="37"/>
      <c r="M180" s="31"/>
      <c r="Q180" s="6"/>
    </row>
    <row r="181" spans="1:17" ht="15.75" outlineLevel="1">
      <c r="A181" s="29">
        <v>122</v>
      </c>
      <c r="B181" s="30" t="s">
        <v>225</v>
      </c>
      <c r="C181" s="31" t="s">
        <v>213</v>
      </c>
      <c r="D181" s="32">
        <v>5</v>
      </c>
      <c r="E181" s="33">
        <f t="shared" si="8"/>
        <v>0.6</v>
      </c>
      <c r="F181" s="33">
        <v>3</v>
      </c>
      <c r="G181" s="37" t="s">
        <v>35</v>
      </c>
      <c r="H181" s="37"/>
      <c r="I181" s="38"/>
      <c r="J181" s="37"/>
      <c r="K181" s="37"/>
      <c r="L181" s="37"/>
      <c r="M181" s="31"/>
      <c r="Q181" s="6"/>
    </row>
    <row r="182" spans="1:17" ht="15.75" outlineLevel="1">
      <c r="A182" s="29">
        <v>123</v>
      </c>
      <c r="B182" s="30" t="s">
        <v>93</v>
      </c>
      <c r="C182" s="31" t="s">
        <v>88</v>
      </c>
      <c r="D182" s="32">
        <v>120</v>
      </c>
      <c r="E182" s="33">
        <f t="shared" si="8"/>
        <v>0.9</v>
      </c>
      <c r="F182" s="33">
        <v>108</v>
      </c>
      <c r="G182" s="37"/>
      <c r="H182" s="37"/>
      <c r="I182" s="38"/>
      <c r="J182" s="37" t="s">
        <v>35</v>
      </c>
      <c r="K182" s="37"/>
      <c r="L182" s="37"/>
      <c r="M182" s="31"/>
      <c r="Q182" s="6"/>
    </row>
    <row r="183" spans="1:17" ht="15.75" outlineLevel="1">
      <c r="A183" s="29">
        <v>124</v>
      </c>
      <c r="B183" s="30" t="s">
        <v>226</v>
      </c>
      <c r="C183" s="31" t="s">
        <v>50</v>
      </c>
      <c r="D183" s="32">
        <v>12</v>
      </c>
      <c r="E183" s="33">
        <f t="shared" si="8"/>
        <v>0.39999999999999997</v>
      </c>
      <c r="F183" s="33">
        <v>4.8</v>
      </c>
      <c r="G183" s="37"/>
      <c r="H183" s="37"/>
      <c r="I183" s="37" t="s">
        <v>35</v>
      </c>
      <c r="J183" s="37"/>
      <c r="K183" s="37"/>
      <c r="L183" s="38"/>
      <c r="M183" s="31"/>
      <c r="Q183" s="6"/>
    </row>
    <row r="184" spans="1:13" ht="21.75" customHeight="1" outlineLevel="1">
      <c r="A184" s="204" t="s">
        <v>227</v>
      </c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</row>
    <row r="185" spans="1:17" ht="15.75" outlineLevel="1">
      <c r="A185" s="29">
        <v>125</v>
      </c>
      <c r="B185" s="30" t="s">
        <v>94</v>
      </c>
      <c r="C185" s="31" t="s">
        <v>89</v>
      </c>
      <c r="D185" s="32">
        <v>8</v>
      </c>
      <c r="E185" s="33">
        <f>F185/D185</f>
        <v>1.5</v>
      </c>
      <c r="F185" s="33">
        <v>12</v>
      </c>
      <c r="G185" s="35" t="s">
        <v>35</v>
      </c>
      <c r="H185" s="39"/>
      <c r="I185" s="39"/>
      <c r="J185" s="39"/>
      <c r="K185" s="39"/>
      <c r="L185" s="39"/>
      <c r="M185" s="31"/>
      <c r="Q185" s="6"/>
    </row>
    <row r="186" spans="1:17" ht="15.75" outlineLevel="1">
      <c r="A186" s="29">
        <v>126</v>
      </c>
      <c r="B186" s="30" t="s">
        <v>95</v>
      </c>
      <c r="C186" s="31" t="s">
        <v>50</v>
      </c>
      <c r="D186" s="32">
        <v>1500</v>
      </c>
      <c r="E186" s="33">
        <f>F186/D186</f>
        <v>0.017599999999999998</v>
      </c>
      <c r="F186" s="33">
        <v>26.4</v>
      </c>
      <c r="G186" s="35" t="s">
        <v>35</v>
      </c>
      <c r="H186" s="39"/>
      <c r="I186" s="39"/>
      <c r="J186" s="39"/>
      <c r="K186" s="39"/>
      <c r="L186" s="39"/>
      <c r="M186" s="31"/>
      <c r="Q186" s="6"/>
    </row>
    <row r="187" spans="1:17" ht="15.75" outlineLevel="1">
      <c r="A187" s="29">
        <v>127</v>
      </c>
      <c r="B187" s="30" t="s">
        <v>96</v>
      </c>
      <c r="C187" s="31" t="s">
        <v>89</v>
      </c>
      <c r="D187" s="32">
        <v>8</v>
      </c>
      <c r="E187" s="33">
        <f>F187/D187</f>
        <v>1.25</v>
      </c>
      <c r="F187" s="33">
        <v>10</v>
      </c>
      <c r="G187" s="35" t="s">
        <v>35</v>
      </c>
      <c r="H187" s="39"/>
      <c r="I187" s="39"/>
      <c r="J187" s="39"/>
      <c r="K187" s="39"/>
      <c r="L187" s="39"/>
      <c r="M187" s="31"/>
      <c r="Q187" s="6"/>
    </row>
    <row r="188" spans="1:17" ht="15.75" outlineLevel="1">
      <c r="A188" s="29">
        <v>128</v>
      </c>
      <c r="B188" s="30" t="s">
        <v>228</v>
      </c>
      <c r="C188" s="31" t="s">
        <v>47</v>
      </c>
      <c r="D188" s="32">
        <v>4</v>
      </c>
      <c r="E188" s="33">
        <f>F188/D188</f>
        <v>0.6</v>
      </c>
      <c r="F188" s="33">
        <v>2.4</v>
      </c>
      <c r="G188" s="35" t="s">
        <v>35</v>
      </c>
      <c r="H188" s="39"/>
      <c r="I188" s="39"/>
      <c r="J188" s="39"/>
      <c r="K188" s="39"/>
      <c r="L188" s="39"/>
      <c r="M188" s="31"/>
      <c r="Q188" s="6"/>
    </row>
    <row r="189" spans="1:256" s="57" customFormat="1" ht="16.5" outlineLevel="1">
      <c r="A189" s="203" t="s">
        <v>98</v>
      </c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12"/>
      <c r="O189" s="13"/>
      <c r="P189" s="12"/>
      <c r="Q189" s="13"/>
      <c r="R189" s="12"/>
      <c r="S189" s="13"/>
      <c r="T189" s="12"/>
      <c r="U189" s="13"/>
      <c r="V189" s="12"/>
      <c r="W189" s="13"/>
      <c r="X189" s="12"/>
      <c r="Y189" s="13"/>
      <c r="Z189" s="12"/>
      <c r="AA189" s="13"/>
      <c r="AB189" s="12"/>
      <c r="AC189" s="13"/>
      <c r="AD189" s="12"/>
      <c r="AE189" s="13"/>
      <c r="AF189" s="12"/>
      <c r="AG189" s="13"/>
      <c r="AH189" s="12"/>
      <c r="AI189" s="13"/>
      <c r="AJ189" s="12"/>
      <c r="AK189" s="13"/>
      <c r="AL189" s="12"/>
      <c r="AM189" s="13"/>
      <c r="AN189" s="12"/>
      <c r="AO189" s="13"/>
      <c r="AP189" s="12"/>
      <c r="AQ189" s="13"/>
      <c r="AR189" s="12"/>
      <c r="AS189" s="13"/>
      <c r="AT189" s="12"/>
      <c r="AU189" s="13"/>
      <c r="AV189" s="12"/>
      <c r="AW189" s="13"/>
      <c r="AX189" s="12"/>
      <c r="AY189" s="13"/>
      <c r="AZ189" s="12"/>
      <c r="BA189" s="13"/>
      <c r="BB189" s="12"/>
      <c r="BC189" s="13"/>
      <c r="BD189" s="12"/>
      <c r="BE189" s="13"/>
      <c r="BF189" s="12"/>
      <c r="BG189" s="13"/>
      <c r="BH189" s="12"/>
      <c r="BI189" s="13"/>
      <c r="BJ189" s="12"/>
      <c r="BK189" s="13"/>
      <c r="BL189" s="12"/>
      <c r="BM189" s="13"/>
      <c r="BN189" s="12"/>
      <c r="BO189" s="13"/>
      <c r="BP189" s="12"/>
      <c r="BQ189" s="13"/>
      <c r="BR189" s="12"/>
      <c r="BS189" s="13"/>
      <c r="BT189" s="12"/>
      <c r="BU189" s="13"/>
      <c r="BV189" s="12"/>
      <c r="BW189" s="13"/>
      <c r="BX189" s="12"/>
      <c r="BY189" s="13"/>
      <c r="BZ189" s="12"/>
      <c r="CA189" s="13"/>
      <c r="CB189" s="12"/>
      <c r="CC189" s="13"/>
      <c r="CD189" s="12"/>
      <c r="CE189" s="13"/>
      <c r="CF189" s="12"/>
      <c r="CG189" s="13"/>
      <c r="CH189" s="12"/>
      <c r="CI189" s="13"/>
      <c r="CJ189" s="12"/>
      <c r="CK189" s="13"/>
      <c r="CL189" s="12"/>
      <c r="CM189" s="13"/>
      <c r="CN189" s="12"/>
      <c r="CO189" s="13"/>
      <c r="CP189" s="12"/>
      <c r="CQ189" s="13"/>
      <c r="CR189" s="12"/>
      <c r="CS189" s="13"/>
      <c r="CT189" s="12"/>
      <c r="CU189" s="13"/>
      <c r="CV189" s="12"/>
      <c r="CW189" s="13"/>
      <c r="CX189" s="12"/>
      <c r="CY189" s="13"/>
      <c r="CZ189" s="12"/>
      <c r="DA189" s="13"/>
      <c r="DB189" s="12"/>
      <c r="DC189" s="13"/>
      <c r="DD189" s="12"/>
      <c r="DE189" s="13"/>
      <c r="DF189" s="12"/>
      <c r="DG189" s="13"/>
      <c r="DH189" s="12"/>
      <c r="DI189" s="13"/>
      <c r="DJ189" s="12"/>
      <c r="DK189" s="13"/>
      <c r="DL189" s="12"/>
      <c r="DM189" s="13"/>
      <c r="DN189" s="12"/>
      <c r="DO189" s="13"/>
      <c r="DP189" s="12"/>
      <c r="DQ189" s="13"/>
      <c r="DR189" s="12"/>
      <c r="DS189" s="13"/>
      <c r="DT189" s="12"/>
      <c r="DU189" s="13"/>
      <c r="DV189" s="12"/>
      <c r="DW189" s="13"/>
      <c r="DX189" s="12"/>
      <c r="DY189" s="13"/>
      <c r="DZ189" s="12"/>
      <c r="EA189" s="13"/>
      <c r="EB189" s="12"/>
      <c r="EC189" s="13"/>
      <c r="ED189" s="12"/>
      <c r="EE189" s="13"/>
      <c r="EF189" s="12"/>
      <c r="EG189" s="13"/>
      <c r="EH189" s="12"/>
      <c r="EI189" s="13"/>
      <c r="EJ189" s="12"/>
      <c r="EK189" s="13"/>
      <c r="EL189" s="12"/>
      <c r="EM189" s="13"/>
      <c r="EN189" s="12"/>
      <c r="EO189" s="13"/>
      <c r="EP189" s="12"/>
      <c r="EQ189" s="13"/>
      <c r="ER189" s="12"/>
      <c r="ES189" s="13"/>
      <c r="ET189" s="12"/>
      <c r="EU189" s="13"/>
      <c r="EV189" s="12"/>
      <c r="EW189" s="13"/>
      <c r="EX189" s="12"/>
      <c r="EY189" s="13"/>
      <c r="EZ189" s="12"/>
      <c r="FA189" s="13"/>
      <c r="FB189" s="12"/>
      <c r="FC189" s="13"/>
      <c r="FD189" s="12"/>
      <c r="FE189" s="13"/>
      <c r="FF189" s="12"/>
      <c r="FG189" s="13"/>
      <c r="FH189" s="12"/>
      <c r="FI189" s="13"/>
      <c r="FJ189" s="12"/>
      <c r="FK189" s="13"/>
      <c r="FL189" s="12"/>
      <c r="FM189" s="13"/>
      <c r="FN189" s="12"/>
      <c r="FO189" s="13"/>
      <c r="FP189" s="12"/>
      <c r="FQ189" s="13"/>
      <c r="FR189" s="12"/>
      <c r="FS189" s="13"/>
      <c r="FT189" s="12"/>
      <c r="FU189" s="13"/>
      <c r="FV189" s="12"/>
      <c r="FW189" s="13"/>
      <c r="FX189" s="12"/>
      <c r="FY189" s="13"/>
      <c r="FZ189" s="12"/>
      <c r="GA189" s="13"/>
      <c r="GB189" s="12"/>
      <c r="GC189" s="13"/>
      <c r="GD189" s="12"/>
      <c r="GE189" s="13"/>
      <c r="GF189" s="12"/>
      <c r="GG189" s="13"/>
      <c r="GH189" s="12"/>
      <c r="GI189" s="13"/>
      <c r="GJ189" s="12"/>
      <c r="GK189" s="13"/>
      <c r="GL189" s="12"/>
      <c r="GM189" s="13"/>
      <c r="GN189" s="12"/>
      <c r="GO189" s="13"/>
      <c r="GP189" s="12"/>
      <c r="GQ189" s="13"/>
      <c r="GR189" s="12"/>
      <c r="GS189" s="13"/>
      <c r="GT189" s="12"/>
      <c r="GU189" s="13"/>
      <c r="GV189" s="12"/>
      <c r="GW189" s="13"/>
      <c r="GX189" s="12"/>
      <c r="GY189" s="13"/>
      <c r="GZ189" s="12"/>
      <c r="HA189" s="13"/>
      <c r="HB189" s="12"/>
      <c r="HC189" s="13"/>
      <c r="HD189" s="12"/>
      <c r="HE189" s="13"/>
      <c r="HF189" s="12"/>
      <c r="HG189" s="13"/>
      <c r="HH189" s="12"/>
      <c r="HI189" s="13"/>
      <c r="HJ189" s="12"/>
      <c r="HK189" s="13"/>
      <c r="HL189" s="12"/>
      <c r="HM189" s="13"/>
      <c r="HN189" s="12"/>
      <c r="HO189" s="13"/>
      <c r="HP189" s="12"/>
      <c r="HQ189" s="13"/>
      <c r="HR189" s="12"/>
      <c r="HS189" s="13"/>
      <c r="HT189" s="12"/>
      <c r="HU189" s="13"/>
      <c r="HV189" s="12"/>
      <c r="HW189" s="13"/>
      <c r="HX189" s="12"/>
      <c r="HY189" s="13"/>
      <c r="HZ189" s="12"/>
      <c r="IA189" s="13"/>
      <c r="IB189" s="12"/>
      <c r="IC189" s="13"/>
      <c r="ID189" s="12"/>
      <c r="IE189" s="13"/>
      <c r="IF189" s="12"/>
      <c r="IG189" s="13"/>
      <c r="IH189" s="12"/>
      <c r="II189" s="13"/>
      <c r="IJ189" s="12"/>
      <c r="IK189" s="13"/>
      <c r="IL189" s="12"/>
      <c r="IM189" s="13"/>
      <c r="IN189" s="12"/>
      <c r="IO189" s="13"/>
      <c r="IP189" s="12"/>
      <c r="IQ189" s="13"/>
      <c r="IR189" s="12"/>
      <c r="IS189" s="13"/>
      <c r="IT189" s="12"/>
      <c r="IU189" s="13"/>
      <c r="IV189" s="12"/>
    </row>
    <row r="190" spans="1:13" ht="15.75" outlineLevel="1">
      <c r="A190" s="205" t="s">
        <v>21</v>
      </c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</row>
    <row r="191" spans="1:17" ht="15.75" outlineLevel="1">
      <c r="A191" s="29">
        <v>129</v>
      </c>
      <c r="B191" s="30" t="s">
        <v>90</v>
      </c>
      <c r="C191" s="31" t="s">
        <v>47</v>
      </c>
      <c r="D191" s="32">
        <v>5</v>
      </c>
      <c r="E191" s="33">
        <f>F191/D191</f>
        <v>0.75</v>
      </c>
      <c r="F191" s="33">
        <v>3.75</v>
      </c>
      <c r="G191" s="34"/>
      <c r="H191" s="35" t="s">
        <v>35</v>
      </c>
      <c r="I191" s="36"/>
      <c r="J191" s="34"/>
      <c r="K191" s="36"/>
      <c r="L191" s="34"/>
      <c r="M191" s="31"/>
      <c r="Q191" s="6"/>
    </row>
    <row r="192" spans="1:17" ht="15.75" outlineLevel="1">
      <c r="A192" s="29">
        <v>130</v>
      </c>
      <c r="B192" s="30" t="s">
        <v>83</v>
      </c>
      <c r="C192" s="31" t="s">
        <v>47</v>
      </c>
      <c r="D192" s="32">
        <v>4</v>
      </c>
      <c r="E192" s="33">
        <f aca="true" t="shared" si="9" ref="E192:E198">F192/D192</f>
        <v>0.6</v>
      </c>
      <c r="F192" s="33">
        <v>2.4</v>
      </c>
      <c r="G192" s="35"/>
      <c r="H192" s="35" t="s">
        <v>35</v>
      </c>
      <c r="I192" s="36"/>
      <c r="J192" s="34"/>
      <c r="K192" s="36"/>
      <c r="L192" s="34"/>
      <c r="M192" s="31"/>
      <c r="Q192" s="6"/>
    </row>
    <row r="193" spans="1:17" ht="15.75" outlineLevel="1">
      <c r="A193" s="29">
        <v>131</v>
      </c>
      <c r="B193" s="30" t="s">
        <v>92</v>
      </c>
      <c r="C193" s="31" t="s">
        <v>47</v>
      </c>
      <c r="D193" s="32">
        <v>30</v>
      </c>
      <c r="E193" s="33">
        <f t="shared" si="9"/>
        <v>0.5</v>
      </c>
      <c r="F193" s="33">
        <v>15</v>
      </c>
      <c r="G193" s="34"/>
      <c r="H193" s="35"/>
      <c r="I193" s="35" t="s">
        <v>35</v>
      </c>
      <c r="J193" s="35" t="s">
        <v>35</v>
      </c>
      <c r="K193" s="36"/>
      <c r="L193" s="34"/>
      <c r="M193" s="31"/>
      <c r="Q193" s="6"/>
    </row>
    <row r="194" spans="1:17" ht="15.75" outlineLevel="1">
      <c r="A194" s="29">
        <v>132</v>
      </c>
      <c r="B194" s="30" t="s">
        <v>84</v>
      </c>
      <c r="C194" s="31" t="s">
        <v>47</v>
      </c>
      <c r="D194" s="32">
        <v>4</v>
      </c>
      <c r="E194" s="33">
        <f t="shared" si="9"/>
        <v>0.75</v>
      </c>
      <c r="F194" s="33">
        <v>3</v>
      </c>
      <c r="G194" s="34"/>
      <c r="H194" s="36"/>
      <c r="I194" s="36"/>
      <c r="J194" s="36"/>
      <c r="K194" s="35" t="s">
        <v>35</v>
      </c>
      <c r="L194" s="34"/>
      <c r="M194" s="31"/>
      <c r="Q194" s="6"/>
    </row>
    <row r="195" spans="1:17" ht="15.75" outlineLevel="1">
      <c r="A195" s="29">
        <v>133</v>
      </c>
      <c r="B195" s="30" t="s">
        <v>85</v>
      </c>
      <c r="C195" s="31" t="s">
        <v>47</v>
      </c>
      <c r="D195" s="32">
        <v>2</v>
      </c>
      <c r="E195" s="33">
        <f t="shared" si="9"/>
        <v>1.5</v>
      </c>
      <c r="F195" s="33">
        <v>3</v>
      </c>
      <c r="G195" s="34"/>
      <c r="H195" s="35" t="s">
        <v>35</v>
      </c>
      <c r="I195" s="36"/>
      <c r="J195" s="36"/>
      <c r="K195" s="36"/>
      <c r="L195" s="34"/>
      <c r="M195" s="31"/>
      <c r="Q195" s="6"/>
    </row>
    <row r="196" spans="1:17" ht="15.75" outlineLevel="1">
      <c r="A196" s="29">
        <v>134</v>
      </c>
      <c r="B196" s="30" t="s">
        <v>99</v>
      </c>
      <c r="C196" s="31" t="s">
        <v>50</v>
      </c>
      <c r="D196" s="32">
        <v>2</v>
      </c>
      <c r="E196" s="33">
        <f t="shared" si="9"/>
        <v>1</v>
      </c>
      <c r="F196" s="33">
        <v>2</v>
      </c>
      <c r="G196" s="35" t="s">
        <v>35</v>
      </c>
      <c r="H196" s="36"/>
      <c r="I196" s="36"/>
      <c r="J196" s="36"/>
      <c r="K196" s="36"/>
      <c r="L196" s="36"/>
      <c r="M196" s="31"/>
      <c r="Q196" s="6"/>
    </row>
    <row r="197" spans="1:17" ht="15.75" outlineLevel="1">
      <c r="A197" s="29">
        <v>135</v>
      </c>
      <c r="B197" s="30" t="s">
        <v>93</v>
      </c>
      <c r="C197" s="31" t="s">
        <v>88</v>
      </c>
      <c r="D197" s="32">
        <v>60</v>
      </c>
      <c r="E197" s="33">
        <f t="shared" si="9"/>
        <v>0.9</v>
      </c>
      <c r="F197" s="33">
        <v>54</v>
      </c>
      <c r="G197" s="35"/>
      <c r="H197" s="36"/>
      <c r="I197" s="36"/>
      <c r="J197" s="35" t="s">
        <v>35</v>
      </c>
      <c r="K197" s="36"/>
      <c r="L197" s="36"/>
      <c r="M197" s="31"/>
      <c r="Q197" s="6"/>
    </row>
    <row r="198" spans="1:17" ht="15.75" outlineLevel="1">
      <c r="A198" s="29">
        <v>136</v>
      </c>
      <c r="B198" s="30" t="s">
        <v>87</v>
      </c>
      <c r="C198" s="32" t="s">
        <v>49</v>
      </c>
      <c r="D198" s="32">
        <v>5</v>
      </c>
      <c r="E198" s="33">
        <f t="shared" si="9"/>
        <v>1.5</v>
      </c>
      <c r="F198" s="33">
        <v>7.5</v>
      </c>
      <c r="G198" s="41"/>
      <c r="H198" s="39"/>
      <c r="I198" s="39"/>
      <c r="J198" s="35" t="s">
        <v>35</v>
      </c>
      <c r="K198" s="39"/>
      <c r="L198" s="41"/>
      <c r="M198" s="31"/>
      <c r="Q198" s="6"/>
    </row>
    <row r="199" spans="1:13" ht="21.75" customHeight="1" outlineLevel="1">
      <c r="A199" s="204" t="s">
        <v>101</v>
      </c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</row>
    <row r="200" spans="1:17" ht="15.75" outlineLevel="1">
      <c r="A200" s="29">
        <v>137</v>
      </c>
      <c r="B200" s="30" t="s">
        <v>94</v>
      </c>
      <c r="C200" s="31" t="s">
        <v>89</v>
      </c>
      <c r="D200" s="32">
        <v>8</v>
      </c>
      <c r="E200" s="33">
        <f>F200/D200</f>
        <v>1.5</v>
      </c>
      <c r="F200" s="33">
        <v>12</v>
      </c>
      <c r="G200" s="35" t="s">
        <v>35</v>
      </c>
      <c r="H200" s="39"/>
      <c r="I200" s="39"/>
      <c r="J200" s="39"/>
      <c r="K200" s="39"/>
      <c r="L200" s="39"/>
      <c r="M200" s="31"/>
      <c r="Q200" s="6"/>
    </row>
    <row r="201" spans="1:17" ht="15.75" outlineLevel="1">
      <c r="A201" s="29">
        <v>138</v>
      </c>
      <c r="B201" s="30" t="s">
        <v>95</v>
      </c>
      <c r="C201" s="31" t="s">
        <v>50</v>
      </c>
      <c r="D201" s="32">
        <v>1000</v>
      </c>
      <c r="E201" s="33">
        <f>F201/D201</f>
        <v>0.0176</v>
      </c>
      <c r="F201" s="33">
        <v>17.6</v>
      </c>
      <c r="G201" s="35" t="s">
        <v>35</v>
      </c>
      <c r="H201" s="39"/>
      <c r="I201" s="39"/>
      <c r="J201" s="39"/>
      <c r="K201" s="39"/>
      <c r="L201" s="39"/>
      <c r="M201" s="31"/>
      <c r="Q201" s="6"/>
    </row>
    <row r="202" spans="1:17" ht="15.75" outlineLevel="1">
      <c r="A202" s="29">
        <v>139</v>
      </c>
      <c r="B202" s="30" t="s">
        <v>228</v>
      </c>
      <c r="C202" s="31" t="s">
        <v>213</v>
      </c>
      <c r="D202" s="32">
        <v>2</v>
      </c>
      <c r="E202" s="33">
        <f>F202/D202</f>
        <v>0.6</v>
      </c>
      <c r="F202" s="33">
        <v>1.2</v>
      </c>
      <c r="G202" s="35" t="s">
        <v>35</v>
      </c>
      <c r="H202" s="39"/>
      <c r="I202" s="39"/>
      <c r="J202" s="39"/>
      <c r="K202" s="39"/>
      <c r="L202" s="39"/>
      <c r="M202" s="31"/>
      <c r="Q202" s="6"/>
    </row>
    <row r="203" spans="1:256" s="57" customFormat="1" ht="16.5" outlineLevel="1">
      <c r="A203" s="203" t="s">
        <v>102</v>
      </c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12"/>
      <c r="O203" s="13"/>
      <c r="P203" s="12"/>
      <c r="Q203" s="13"/>
      <c r="R203" s="12"/>
      <c r="S203" s="13"/>
      <c r="T203" s="12"/>
      <c r="U203" s="13"/>
      <c r="V203" s="12"/>
      <c r="W203" s="13"/>
      <c r="X203" s="12"/>
      <c r="Y203" s="13"/>
      <c r="Z203" s="12"/>
      <c r="AA203" s="13"/>
      <c r="AB203" s="12"/>
      <c r="AC203" s="13"/>
      <c r="AD203" s="12"/>
      <c r="AE203" s="13"/>
      <c r="AF203" s="12"/>
      <c r="AG203" s="13"/>
      <c r="AH203" s="12"/>
      <c r="AI203" s="13"/>
      <c r="AJ203" s="12"/>
      <c r="AK203" s="13"/>
      <c r="AL203" s="12"/>
      <c r="AM203" s="13"/>
      <c r="AN203" s="12"/>
      <c r="AO203" s="13"/>
      <c r="AP203" s="12"/>
      <c r="AQ203" s="13"/>
      <c r="AR203" s="12"/>
      <c r="AS203" s="13"/>
      <c r="AT203" s="12"/>
      <c r="AU203" s="13"/>
      <c r="AV203" s="12"/>
      <c r="AW203" s="13"/>
      <c r="AX203" s="12"/>
      <c r="AY203" s="13"/>
      <c r="AZ203" s="12"/>
      <c r="BA203" s="13"/>
      <c r="BB203" s="12"/>
      <c r="BC203" s="13"/>
      <c r="BD203" s="12"/>
      <c r="BE203" s="13"/>
      <c r="BF203" s="12"/>
      <c r="BG203" s="13"/>
      <c r="BH203" s="12"/>
      <c r="BI203" s="13"/>
      <c r="BJ203" s="12"/>
      <c r="BK203" s="13"/>
      <c r="BL203" s="12"/>
      <c r="BM203" s="13"/>
      <c r="BN203" s="12"/>
      <c r="BO203" s="13"/>
      <c r="BP203" s="12"/>
      <c r="BQ203" s="13"/>
      <c r="BR203" s="12"/>
      <c r="BS203" s="13"/>
      <c r="BT203" s="12"/>
      <c r="BU203" s="13"/>
      <c r="BV203" s="12"/>
      <c r="BW203" s="13"/>
      <c r="BX203" s="12"/>
      <c r="BY203" s="13"/>
      <c r="BZ203" s="12"/>
      <c r="CA203" s="13"/>
      <c r="CB203" s="12"/>
      <c r="CC203" s="13"/>
      <c r="CD203" s="12"/>
      <c r="CE203" s="13"/>
      <c r="CF203" s="12"/>
      <c r="CG203" s="13"/>
      <c r="CH203" s="12"/>
      <c r="CI203" s="13"/>
      <c r="CJ203" s="12"/>
      <c r="CK203" s="13"/>
      <c r="CL203" s="12"/>
      <c r="CM203" s="13"/>
      <c r="CN203" s="12"/>
      <c r="CO203" s="13"/>
      <c r="CP203" s="12"/>
      <c r="CQ203" s="13"/>
      <c r="CR203" s="12"/>
      <c r="CS203" s="13"/>
      <c r="CT203" s="12"/>
      <c r="CU203" s="13"/>
      <c r="CV203" s="12"/>
      <c r="CW203" s="13"/>
      <c r="CX203" s="12"/>
      <c r="CY203" s="13"/>
      <c r="CZ203" s="12"/>
      <c r="DA203" s="13"/>
      <c r="DB203" s="12"/>
      <c r="DC203" s="13"/>
      <c r="DD203" s="12"/>
      <c r="DE203" s="13"/>
      <c r="DF203" s="12"/>
      <c r="DG203" s="13"/>
      <c r="DH203" s="12"/>
      <c r="DI203" s="13"/>
      <c r="DJ203" s="12"/>
      <c r="DK203" s="13"/>
      <c r="DL203" s="12"/>
      <c r="DM203" s="13"/>
      <c r="DN203" s="12"/>
      <c r="DO203" s="13"/>
      <c r="DP203" s="12"/>
      <c r="DQ203" s="13"/>
      <c r="DR203" s="12"/>
      <c r="DS203" s="13"/>
      <c r="DT203" s="12"/>
      <c r="DU203" s="13"/>
      <c r="DV203" s="12"/>
      <c r="DW203" s="13"/>
      <c r="DX203" s="12"/>
      <c r="DY203" s="13"/>
      <c r="DZ203" s="12"/>
      <c r="EA203" s="13"/>
      <c r="EB203" s="12"/>
      <c r="EC203" s="13"/>
      <c r="ED203" s="12"/>
      <c r="EE203" s="13"/>
      <c r="EF203" s="12"/>
      <c r="EG203" s="13"/>
      <c r="EH203" s="12"/>
      <c r="EI203" s="13"/>
      <c r="EJ203" s="12"/>
      <c r="EK203" s="13"/>
      <c r="EL203" s="12"/>
      <c r="EM203" s="13"/>
      <c r="EN203" s="12"/>
      <c r="EO203" s="13"/>
      <c r="EP203" s="12"/>
      <c r="EQ203" s="13"/>
      <c r="ER203" s="12"/>
      <c r="ES203" s="13"/>
      <c r="ET203" s="12"/>
      <c r="EU203" s="13"/>
      <c r="EV203" s="12"/>
      <c r="EW203" s="13"/>
      <c r="EX203" s="12"/>
      <c r="EY203" s="13"/>
      <c r="EZ203" s="12"/>
      <c r="FA203" s="13"/>
      <c r="FB203" s="12"/>
      <c r="FC203" s="13"/>
      <c r="FD203" s="12"/>
      <c r="FE203" s="13"/>
      <c r="FF203" s="12"/>
      <c r="FG203" s="13"/>
      <c r="FH203" s="12"/>
      <c r="FI203" s="13"/>
      <c r="FJ203" s="12"/>
      <c r="FK203" s="13"/>
      <c r="FL203" s="12"/>
      <c r="FM203" s="13"/>
      <c r="FN203" s="12"/>
      <c r="FO203" s="13"/>
      <c r="FP203" s="12"/>
      <c r="FQ203" s="13"/>
      <c r="FR203" s="12"/>
      <c r="FS203" s="13"/>
      <c r="FT203" s="12"/>
      <c r="FU203" s="13"/>
      <c r="FV203" s="12"/>
      <c r="FW203" s="13"/>
      <c r="FX203" s="12"/>
      <c r="FY203" s="13"/>
      <c r="FZ203" s="12"/>
      <c r="GA203" s="13"/>
      <c r="GB203" s="12"/>
      <c r="GC203" s="13"/>
      <c r="GD203" s="12"/>
      <c r="GE203" s="13"/>
      <c r="GF203" s="12"/>
      <c r="GG203" s="13"/>
      <c r="GH203" s="12"/>
      <c r="GI203" s="13"/>
      <c r="GJ203" s="12"/>
      <c r="GK203" s="13"/>
      <c r="GL203" s="12"/>
      <c r="GM203" s="13"/>
      <c r="GN203" s="12"/>
      <c r="GO203" s="13"/>
      <c r="GP203" s="12"/>
      <c r="GQ203" s="13"/>
      <c r="GR203" s="12"/>
      <c r="GS203" s="13"/>
      <c r="GT203" s="12"/>
      <c r="GU203" s="13"/>
      <c r="GV203" s="12"/>
      <c r="GW203" s="13"/>
      <c r="GX203" s="12"/>
      <c r="GY203" s="13"/>
      <c r="GZ203" s="12"/>
      <c r="HA203" s="13"/>
      <c r="HB203" s="12"/>
      <c r="HC203" s="13"/>
      <c r="HD203" s="12"/>
      <c r="HE203" s="13"/>
      <c r="HF203" s="12"/>
      <c r="HG203" s="13"/>
      <c r="HH203" s="12"/>
      <c r="HI203" s="13"/>
      <c r="HJ203" s="12"/>
      <c r="HK203" s="13"/>
      <c r="HL203" s="12"/>
      <c r="HM203" s="13"/>
      <c r="HN203" s="12"/>
      <c r="HO203" s="13"/>
      <c r="HP203" s="12"/>
      <c r="HQ203" s="13"/>
      <c r="HR203" s="12"/>
      <c r="HS203" s="13"/>
      <c r="HT203" s="12"/>
      <c r="HU203" s="13"/>
      <c r="HV203" s="12"/>
      <c r="HW203" s="13"/>
      <c r="HX203" s="12"/>
      <c r="HY203" s="13"/>
      <c r="HZ203" s="12"/>
      <c r="IA203" s="13"/>
      <c r="IB203" s="12"/>
      <c r="IC203" s="13"/>
      <c r="ID203" s="12"/>
      <c r="IE203" s="13"/>
      <c r="IF203" s="12"/>
      <c r="IG203" s="13"/>
      <c r="IH203" s="12"/>
      <c r="II203" s="13"/>
      <c r="IJ203" s="12"/>
      <c r="IK203" s="13"/>
      <c r="IL203" s="12"/>
      <c r="IM203" s="13"/>
      <c r="IN203" s="12"/>
      <c r="IO203" s="13"/>
      <c r="IP203" s="12"/>
      <c r="IQ203" s="13"/>
      <c r="IR203" s="12"/>
      <c r="IS203" s="13"/>
      <c r="IT203" s="12"/>
      <c r="IU203" s="13"/>
      <c r="IV203" s="12"/>
    </row>
    <row r="204" spans="1:13" ht="15.75" outlineLevel="1">
      <c r="A204" s="205" t="s">
        <v>21</v>
      </c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</row>
    <row r="205" spans="1:13" ht="15.75" outlineLevel="1">
      <c r="A205" s="32">
        <v>140</v>
      </c>
      <c r="B205" s="42" t="s">
        <v>92</v>
      </c>
      <c r="C205" s="32" t="s">
        <v>47</v>
      </c>
      <c r="D205" s="32">
        <v>30</v>
      </c>
      <c r="E205" s="33">
        <f>F205/D205</f>
        <v>0.5</v>
      </c>
      <c r="F205" s="32">
        <v>15</v>
      </c>
      <c r="G205" s="40"/>
      <c r="H205" s="40"/>
      <c r="I205" s="43"/>
      <c r="J205" s="43" t="s">
        <v>35</v>
      </c>
      <c r="K205" s="43" t="s">
        <v>35</v>
      </c>
      <c r="L205" s="43"/>
      <c r="M205" s="40"/>
    </row>
    <row r="206" spans="1:17" ht="15.75" outlineLevel="1">
      <c r="A206" s="29">
        <v>141</v>
      </c>
      <c r="B206" s="30" t="s">
        <v>103</v>
      </c>
      <c r="C206" s="31" t="s">
        <v>47</v>
      </c>
      <c r="D206" s="32">
        <v>6</v>
      </c>
      <c r="E206" s="33">
        <f>F206/D206</f>
        <v>1.5</v>
      </c>
      <c r="F206" s="33">
        <v>9</v>
      </c>
      <c r="G206" s="41"/>
      <c r="H206" s="39"/>
      <c r="I206" s="35" t="s">
        <v>35</v>
      </c>
      <c r="J206" s="34"/>
      <c r="K206" s="36"/>
      <c r="L206" s="34"/>
      <c r="M206" s="31"/>
      <c r="Q206" s="6"/>
    </row>
    <row r="207" spans="1:13" ht="15.75">
      <c r="A207" s="32">
        <v>142</v>
      </c>
      <c r="B207" s="45" t="s">
        <v>104</v>
      </c>
      <c r="C207" s="31" t="s">
        <v>47</v>
      </c>
      <c r="D207" s="44">
        <v>20</v>
      </c>
      <c r="E207" s="33">
        <f>F207/D207</f>
        <v>0.6</v>
      </c>
      <c r="F207" s="46">
        <v>12</v>
      </c>
      <c r="G207" s="47"/>
      <c r="H207" s="44"/>
      <c r="I207" s="35"/>
      <c r="J207" s="35"/>
      <c r="K207" s="48"/>
      <c r="L207" s="35" t="s">
        <v>35</v>
      </c>
      <c r="M207" s="31"/>
    </row>
    <row r="208" spans="1:13" ht="15.75">
      <c r="A208" s="29">
        <v>143</v>
      </c>
      <c r="B208" s="45" t="s">
        <v>84</v>
      </c>
      <c r="C208" s="31" t="s">
        <v>47</v>
      </c>
      <c r="D208" s="44">
        <v>1</v>
      </c>
      <c r="E208" s="33">
        <f>F208/D208</f>
        <v>0.75</v>
      </c>
      <c r="F208" s="46">
        <v>0.75</v>
      </c>
      <c r="G208" s="47"/>
      <c r="H208" s="44"/>
      <c r="I208" s="35"/>
      <c r="J208" s="35"/>
      <c r="K208" s="35" t="s">
        <v>35</v>
      </c>
      <c r="L208" s="48"/>
      <c r="M208" s="31"/>
    </row>
    <row r="209" spans="1:17" ht="15.75" outlineLevel="1">
      <c r="A209" s="32">
        <v>144</v>
      </c>
      <c r="B209" s="30" t="s">
        <v>87</v>
      </c>
      <c r="C209" s="32" t="s">
        <v>49</v>
      </c>
      <c r="D209" s="32">
        <v>5</v>
      </c>
      <c r="E209" s="33">
        <f>F209/D209</f>
        <v>1.55</v>
      </c>
      <c r="F209" s="33">
        <v>7.75</v>
      </c>
      <c r="G209" s="41"/>
      <c r="H209" s="39"/>
      <c r="I209" s="36"/>
      <c r="J209" s="35" t="s">
        <v>35</v>
      </c>
      <c r="K209" s="36"/>
      <c r="L209" s="34"/>
      <c r="M209" s="31"/>
      <c r="Q209" s="6"/>
    </row>
    <row r="210" spans="1:13" ht="21.75" customHeight="1" outlineLevel="1">
      <c r="A210" s="204" t="s">
        <v>101</v>
      </c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</row>
    <row r="211" spans="1:17" ht="15.75" outlineLevel="1">
      <c r="A211" s="29">
        <v>145</v>
      </c>
      <c r="B211" s="30" t="s">
        <v>228</v>
      </c>
      <c r="C211" s="31" t="s">
        <v>213</v>
      </c>
      <c r="D211" s="32">
        <v>2</v>
      </c>
      <c r="E211" s="33">
        <f>F211/D211</f>
        <v>0.6</v>
      </c>
      <c r="F211" s="33">
        <v>1.2</v>
      </c>
      <c r="G211" s="35" t="s">
        <v>35</v>
      </c>
      <c r="H211" s="39"/>
      <c r="I211" s="39"/>
      <c r="J211" s="39"/>
      <c r="K211" s="39"/>
      <c r="L211" s="39"/>
      <c r="M211" s="31"/>
      <c r="Q211" s="6"/>
    </row>
    <row r="212" spans="1:17" ht="15.75" outlineLevel="1">
      <c r="A212" s="29">
        <v>146</v>
      </c>
      <c r="B212" s="30" t="s">
        <v>97</v>
      </c>
      <c r="C212" s="31" t="s">
        <v>50</v>
      </c>
      <c r="D212" s="32">
        <v>6</v>
      </c>
      <c r="E212" s="33">
        <f>F212/D212</f>
        <v>0.057</v>
      </c>
      <c r="F212" s="33">
        <v>0.342</v>
      </c>
      <c r="G212" s="35"/>
      <c r="H212" s="35"/>
      <c r="I212" s="35" t="s">
        <v>35</v>
      </c>
      <c r="J212" s="39"/>
      <c r="K212" s="39"/>
      <c r="L212" s="39"/>
      <c r="M212" s="31"/>
      <c r="Q212" s="6"/>
    </row>
    <row r="213" spans="1:256" s="57" customFormat="1" ht="18.75" customHeight="1" outlineLevel="1">
      <c r="A213" s="197" t="s">
        <v>105</v>
      </c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9"/>
      <c r="N213" s="12"/>
      <c r="O213" s="13"/>
      <c r="P213" s="12"/>
      <c r="Q213" s="13"/>
      <c r="R213" s="12"/>
      <c r="S213" s="13"/>
      <c r="T213" s="12"/>
      <c r="U213" s="13"/>
      <c r="V213" s="12"/>
      <c r="W213" s="13"/>
      <c r="X213" s="12"/>
      <c r="Y213" s="13"/>
      <c r="Z213" s="12"/>
      <c r="AA213" s="13"/>
      <c r="AB213" s="12"/>
      <c r="AC213" s="13"/>
      <c r="AD213" s="12"/>
      <c r="AE213" s="13"/>
      <c r="AF213" s="12"/>
      <c r="AG213" s="13"/>
      <c r="AH213" s="12"/>
      <c r="AI213" s="13"/>
      <c r="AJ213" s="12"/>
      <c r="AK213" s="13"/>
      <c r="AL213" s="12"/>
      <c r="AM213" s="13"/>
      <c r="AN213" s="12"/>
      <c r="AO213" s="13"/>
      <c r="AP213" s="12"/>
      <c r="AQ213" s="13"/>
      <c r="AR213" s="12"/>
      <c r="AS213" s="13"/>
      <c r="AT213" s="12"/>
      <c r="AU213" s="13"/>
      <c r="AV213" s="12"/>
      <c r="AW213" s="13"/>
      <c r="AX213" s="12"/>
      <c r="AY213" s="13"/>
      <c r="AZ213" s="12"/>
      <c r="BA213" s="13"/>
      <c r="BB213" s="12"/>
      <c r="BC213" s="13"/>
      <c r="BD213" s="12"/>
      <c r="BE213" s="13"/>
      <c r="BF213" s="12"/>
      <c r="BG213" s="13"/>
      <c r="BH213" s="12"/>
      <c r="BI213" s="13"/>
      <c r="BJ213" s="12"/>
      <c r="BK213" s="13"/>
      <c r="BL213" s="12"/>
      <c r="BM213" s="13"/>
      <c r="BN213" s="12"/>
      <c r="BO213" s="13"/>
      <c r="BP213" s="12"/>
      <c r="BQ213" s="13"/>
      <c r="BR213" s="12"/>
      <c r="BS213" s="13"/>
      <c r="BT213" s="12"/>
      <c r="BU213" s="13"/>
      <c r="BV213" s="12"/>
      <c r="BW213" s="13"/>
      <c r="BX213" s="12"/>
      <c r="BY213" s="13"/>
      <c r="BZ213" s="12"/>
      <c r="CA213" s="13"/>
      <c r="CB213" s="12"/>
      <c r="CC213" s="13"/>
      <c r="CD213" s="12"/>
      <c r="CE213" s="13"/>
      <c r="CF213" s="12"/>
      <c r="CG213" s="13"/>
      <c r="CH213" s="12"/>
      <c r="CI213" s="13"/>
      <c r="CJ213" s="12"/>
      <c r="CK213" s="13"/>
      <c r="CL213" s="12"/>
      <c r="CM213" s="13"/>
      <c r="CN213" s="12"/>
      <c r="CO213" s="13"/>
      <c r="CP213" s="12"/>
      <c r="CQ213" s="13"/>
      <c r="CR213" s="12"/>
      <c r="CS213" s="13"/>
      <c r="CT213" s="12"/>
      <c r="CU213" s="13"/>
      <c r="CV213" s="12"/>
      <c r="CW213" s="13"/>
      <c r="CX213" s="12"/>
      <c r="CY213" s="13"/>
      <c r="CZ213" s="12"/>
      <c r="DA213" s="13"/>
      <c r="DB213" s="12"/>
      <c r="DC213" s="13"/>
      <c r="DD213" s="12"/>
      <c r="DE213" s="13"/>
      <c r="DF213" s="12"/>
      <c r="DG213" s="13"/>
      <c r="DH213" s="12"/>
      <c r="DI213" s="13"/>
      <c r="DJ213" s="12"/>
      <c r="DK213" s="13"/>
      <c r="DL213" s="12"/>
      <c r="DM213" s="13"/>
      <c r="DN213" s="12"/>
      <c r="DO213" s="13"/>
      <c r="DP213" s="12"/>
      <c r="DQ213" s="13"/>
      <c r="DR213" s="12"/>
      <c r="DS213" s="13"/>
      <c r="DT213" s="12"/>
      <c r="DU213" s="13"/>
      <c r="DV213" s="12"/>
      <c r="DW213" s="13"/>
      <c r="DX213" s="12"/>
      <c r="DY213" s="13"/>
      <c r="DZ213" s="12"/>
      <c r="EA213" s="13"/>
      <c r="EB213" s="12"/>
      <c r="EC213" s="13"/>
      <c r="ED213" s="12"/>
      <c r="EE213" s="13"/>
      <c r="EF213" s="12"/>
      <c r="EG213" s="13"/>
      <c r="EH213" s="12"/>
      <c r="EI213" s="13"/>
      <c r="EJ213" s="12"/>
      <c r="EK213" s="13"/>
      <c r="EL213" s="12"/>
      <c r="EM213" s="13"/>
      <c r="EN213" s="12"/>
      <c r="EO213" s="13"/>
      <c r="EP213" s="12"/>
      <c r="EQ213" s="13"/>
      <c r="ER213" s="12"/>
      <c r="ES213" s="13"/>
      <c r="ET213" s="12"/>
      <c r="EU213" s="13"/>
      <c r="EV213" s="12"/>
      <c r="EW213" s="13"/>
      <c r="EX213" s="12"/>
      <c r="EY213" s="13"/>
      <c r="EZ213" s="12"/>
      <c r="FA213" s="13"/>
      <c r="FB213" s="12"/>
      <c r="FC213" s="13"/>
      <c r="FD213" s="12"/>
      <c r="FE213" s="13"/>
      <c r="FF213" s="12"/>
      <c r="FG213" s="13"/>
      <c r="FH213" s="12"/>
      <c r="FI213" s="13"/>
      <c r="FJ213" s="12"/>
      <c r="FK213" s="13"/>
      <c r="FL213" s="12"/>
      <c r="FM213" s="13"/>
      <c r="FN213" s="12"/>
      <c r="FO213" s="13"/>
      <c r="FP213" s="12"/>
      <c r="FQ213" s="13"/>
      <c r="FR213" s="12"/>
      <c r="FS213" s="13"/>
      <c r="FT213" s="12"/>
      <c r="FU213" s="13"/>
      <c r="FV213" s="12"/>
      <c r="FW213" s="13"/>
      <c r="FX213" s="12"/>
      <c r="FY213" s="13"/>
      <c r="FZ213" s="12"/>
      <c r="GA213" s="13"/>
      <c r="GB213" s="12"/>
      <c r="GC213" s="13"/>
      <c r="GD213" s="12"/>
      <c r="GE213" s="13"/>
      <c r="GF213" s="12"/>
      <c r="GG213" s="13"/>
      <c r="GH213" s="12"/>
      <c r="GI213" s="13"/>
      <c r="GJ213" s="12"/>
      <c r="GK213" s="13"/>
      <c r="GL213" s="12"/>
      <c r="GM213" s="13"/>
      <c r="GN213" s="12"/>
      <c r="GO213" s="13"/>
      <c r="GP213" s="12"/>
      <c r="GQ213" s="13"/>
      <c r="GR213" s="12"/>
      <c r="GS213" s="13"/>
      <c r="GT213" s="12"/>
      <c r="GU213" s="13"/>
      <c r="GV213" s="12"/>
      <c r="GW213" s="13"/>
      <c r="GX213" s="12"/>
      <c r="GY213" s="13"/>
      <c r="GZ213" s="12"/>
      <c r="HA213" s="13"/>
      <c r="HB213" s="12"/>
      <c r="HC213" s="13"/>
      <c r="HD213" s="12"/>
      <c r="HE213" s="13"/>
      <c r="HF213" s="12"/>
      <c r="HG213" s="13"/>
      <c r="HH213" s="12"/>
      <c r="HI213" s="13"/>
      <c r="HJ213" s="12"/>
      <c r="HK213" s="13"/>
      <c r="HL213" s="12"/>
      <c r="HM213" s="13"/>
      <c r="HN213" s="12"/>
      <c r="HO213" s="13"/>
      <c r="HP213" s="12"/>
      <c r="HQ213" s="13"/>
      <c r="HR213" s="12"/>
      <c r="HS213" s="13"/>
      <c r="HT213" s="12"/>
      <c r="HU213" s="13"/>
      <c r="HV213" s="12"/>
      <c r="HW213" s="13"/>
      <c r="HX213" s="12"/>
      <c r="HY213" s="13"/>
      <c r="HZ213" s="12"/>
      <c r="IA213" s="13"/>
      <c r="IB213" s="12"/>
      <c r="IC213" s="13"/>
      <c r="ID213" s="12"/>
      <c r="IE213" s="13"/>
      <c r="IF213" s="12"/>
      <c r="IG213" s="13"/>
      <c r="IH213" s="12"/>
      <c r="II213" s="13"/>
      <c r="IJ213" s="12"/>
      <c r="IK213" s="13"/>
      <c r="IL213" s="12"/>
      <c r="IM213" s="13"/>
      <c r="IN213" s="12"/>
      <c r="IO213" s="13"/>
      <c r="IP213" s="12"/>
      <c r="IQ213" s="13"/>
      <c r="IR213" s="12"/>
      <c r="IS213" s="13"/>
      <c r="IT213" s="12"/>
      <c r="IU213" s="13"/>
      <c r="IV213" s="12"/>
    </row>
    <row r="214" spans="1:13" ht="18.75" customHeight="1" outlineLevel="1">
      <c r="A214" s="206" t="s">
        <v>21</v>
      </c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8"/>
    </row>
    <row r="215" spans="1:17" ht="15.75" outlineLevel="1">
      <c r="A215" s="29">
        <v>147</v>
      </c>
      <c r="B215" s="30" t="s">
        <v>90</v>
      </c>
      <c r="C215" s="31" t="s">
        <v>47</v>
      </c>
      <c r="D215" s="32">
        <v>2</v>
      </c>
      <c r="E215" s="33">
        <f aca="true" t="shared" si="10" ref="E215:E221">F215/D215</f>
        <v>0.75</v>
      </c>
      <c r="F215" s="33">
        <v>1.5</v>
      </c>
      <c r="G215" s="41"/>
      <c r="H215" s="35" t="s">
        <v>35</v>
      </c>
      <c r="I215" s="39"/>
      <c r="J215" s="41"/>
      <c r="K215" s="39"/>
      <c r="L215" s="41"/>
      <c r="M215" s="31"/>
      <c r="Q215" s="6"/>
    </row>
    <row r="216" spans="1:17" ht="15.75" outlineLevel="1">
      <c r="A216" s="29">
        <v>148</v>
      </c>
      <c r="B216" s="30" t="s">
        <v>83</v>
      </c>
      <c r="C216" s="31" t="s">
        <v>47</v>
      </c>
      <c r="D216" s="32">
        <v>54</v>
      </c>
      <c r="E216" s="33">
        <f t="shared" si="10"/>
        <v>0.6</v>
      </c>
      <c r="F216" s="33">
        <v>32.4</v>
      </c>
      <c r="G216" s="35" t="s">
        <v>35</v>
      </c>
      <c r="H216" s="35" t="s">
        <v>35</v>
      </c>
      <c r="I216" s="39"/>
      <c r="J216" s="41"/>
      <c r="K216" s="39"/>
      <c r="L216" s="41"/>
      <c r="M216" s="31"/>
      <c r="Q216" s="6"/>
    </row>
    <row r="217" spans="1:17" ht="15.75" outlineLevel="1">
      <c r="A217" s="29">
        <v>149</v>
      </c>
      <c r="B217" s="30" t="s">
        <v>92</v>
      </c>
      <c r="C217" s="31" t="s">
        <v>47</v>
      </c>
      <c r="D217" s="32">
        <v>120</v>
      </c>
      <c r="E217" s="33">
        <f t="shared" si="10"/>
        <v>0.5</v>
      </c>
      <c r="F217" s="33">
        <v>60</v>
      </c>
      <c r="G217" s="41"/>
      <c r="H217" s="39"/>
      <c r="I217" s="39"/>
      <c r="J217" s="35" t="s">
        <v>35</v>
      </c>
      <c r="K217" s="35" t="s">
        <v>35</v>
      </c>
      <c r="L217" s="41"/>
      <c r="M217" s="31"/>
      <c r="Q217" s="6"/>
    </row>
    <row r="218" spans="1:17" ht="15.75" outlineLevel="1">
      <c r="A218" s="29">
        <v>150</v>
      </c>
      <c r="B218" s="30" t="s">
        <v>222</v>
      </c>
      <c r="C218" s="31" t="s">
        <v>213</v>
      </c>
      <c r="D218" s="32">
        <v>8</v>
      </c>
      <c r="E218" s="33">
        <f t="shared" si="10"/>
        <v>0.6</v>
      </c>
      <c r="F218" s="33">
        <v>4.8</v>
      </c>
      <c r="G218" s="41"/>
      <c r="H218" s="39"/>
      <c r="I218" s="39"/>
      <c r="J218" s="39"/>
      <c r="K218" s="39"/>
      <c r="L218" s="35" t="s">
        <v>35</v>
      </c>
      <c r="M218" s="31"/>
      <c r="Q218" s="6"/>
    </row>
    <row r="219" spans="1:17" ht="15.75" outlineLevel="1">
      <c r="A219" s="29">
        <v>151</v>
      </c>
      <c r="B219" s="30" t="s">
        <v>84</v>
      </c>
      <c r="C219" s="31" t="s">
        <v>213</v>
      </c>
      <c r="D219" s="32">
        <v>5</v>
      </c>
      <c r="E219" s="33">
        <f t="shared" si="10"/>
        <v>0.75</v>
      </c>
      <c r="F219" s="33">
        <v>3.75</v>
      </c>
      <c r="G219" s="41"/>
      <c r="H219" s="39"/>
      <c r="I219" s="39"/>
      <c r="J219" s="39"/>
      <c r="K219" s="39"/>
      <c r="L219" s="35" t="s">
        <v>35</v>
      </c>
      <c r="M219" s="31"/>
      <c r="Q219" s="6"/>
    </row>
    <row r="220" spans="1:17" ht="15.75" outlineLevel="1">
      <c r="A220" s="29">
        <v>152</v>
      </c>
      <c r="B220" s="30" t="s">
        <v>85</v>
      </c>
      <c r="C220" s="31" t="s">
        <v>47</v>
      </c>
      <c r="D220" s="32">
        <v>30</v>
      </c>
      <c r="E220" s="33">
        <f t="shared" si="10"/>
        <v>1.5</v>
      </c>
      <c r="F220" s="33">
        <v>45</v>
      </c>
      <c r="G220" s="41"/>
      <c r="H220" s="35" t="s">
        <v>35</v>
      </c>
      <c r="I220" s="39"/>
      <c r="J220" s="39"/>
      <c r="K220" s="39"/>
      <c r="L220" s="41"/>
      <c r="M220" s="31"/>
      <c r="Q220" s="6"/>
    </row>
    <row r="221" spans="1:17" ht="15.75" outlineLevel="1">
      <c r="A221" s="29">
        <v>153</v>
      </c>
      <c r="B221" s="30" t="s">
        <v>87</v>
      </c>
      <c r="C221" s="32" t="s">
        <v>49</v>
      </c>
      <c r="D221" s="32">
        <v>10</v>
      </c>
      <c r="E221" s="33">
        <f t="shared" si="10"/>
        <v>1.5</v>
      </c>
      <c r="F221" s="33">
        <v>15</v>
      </c>
      <c r="G221" s="39"/>
      <c r="H221" s="39"/>
      <c r="I221" s="39"/>
      <c r="J221" s="35" t="s">
        <v>35</v>
      </c>
      <c r="K221" s="39"/>
      <c r="L221" s="39"/>
      <c r="M221" s="31"/>
      <c r="Q221" s="6"/>
    </row>
    <row r="222" spans="1:13" ht="21.75" customHeight="1" outlineLevel="1">
      <c r="A222" s="204" t="s">
        <v>101</v>
      </c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</row>
    <row r="223" spans="1:17" ht="15.75" outlineLevel="1">
      <c r="A223" s="29">
        <v>154</v>
      </c>
      <c r="B223" s="30" t="s">
        <v>228</v>
      </c>
      <c r="C223" s="31" t="s">
        <v>213</v>
      </c>
      <c r="D223" s="32">
        <v>20</v>
      </c>
      <c r="E223" s="33">
        <f>F223/D223</f>
        <v>0.6</v>
      </c>
      <c r="F223" s="33">
        <v>12</v>
      </c>
      <c r="G223" s="35" t="s">
        <v>35</v>
      </c>
      <c r="H223" s="39"/>
      <c r="I223" s="39"/>
      <c r="J223" s="39"/>
      <c r="K223" s="39"/>
      <c r="L223" s="39"/>
      <c r="M223" s="31"/>
      <c r="Q223" s="6"/>
    </row>
    <row r="224" spans="1:256" s="57" customFormat="1" ht="16.5" outlineLevel="1">
      <c r="A224" s="203" t="s">
        <v>106</v>
      </c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12"/>
      <c r="O224" s="13"/>
      <c r="P224" s="12"/>
      <c r="Q224" s="13"/>
      <c r="R224" s="12"/>
      <c r="S224" s="13"/>
      <c r="T224" s="12"/>
      <c r="U224" s="13"/>
      <c r="V224" s="12"/>
      <c r="W224" s="13"/>
      <c r="X224" s="12"/>
      <c r="Y224" s="13"/>
      <c r="Z224" s="12"/>
      <c r="AA224" s="13"/>
      <c r="AB224" s="12"/>
      <c r="AC224" s="13"/>
      <c r="AD224" s="12"/>
      <c r="AE224" s="13"/>
      <c r="AF224" s="12"/>
      <c r="AG224" s="13"/>
      <c r="AH224" s="12"/>
      <c r="AI224" s="13"/>
      <c r="AJ224" s="12"/>
      <c r="AK224" s="13"/>
      <c r="AL224" s="12"/>
      <c r="AM224" s="13"/>
      <c r="AN224" s="12"/>
      <c r="AO224" s="13"/>
      <c r="AP224" s="12"/>
      <c r="AQ224" s="13"/>
      <c r="AR224" s="12"/>
      <c r="AS224" s="13"/>
      <c r="AT224" s="12"/>
      <c r="AU224" s="13"/>
      <c r="AV224" s="12"/>
      <c r="AW224" s="13"/>
      <c r="AX224" s="12"/>
      <c r="AY224" s="13"/>
      <c r="AZ224" s="12"/>
      <c r="BA224" s="13"/>
      <c r="BB224" s="12"/>
      <c r="BC224" s="13"/>
      <c r="BD224" s="12"/>
      <c r="BE224" s="13"/>
      <c r="BF224" s="12"/>
      <c r="BG224" s="13"/>
      <c r="BH224" s="12"/>
      <c r="BI224" s="13"/>
      <c r="BJ224" s="12"/>
      <c r="BK224" s="13"/>
      <c r="BL224" s="12"/>
      <c r="BM224" s="13"/>
      <c r="BN224" s="12"/>
      <c r="BO224" s="13"/>
      <c r="BP224" s="12"/>
      <c r="BQ224" s="13"/>
      <c r="BR224" s="12"/>
      <c r="BS224" s="13"/>
      <c r="BT224" s="12"/>
      <c r="BU224" s="13"/>
      <c r="BV224" s="12"/>
      <c r="BW224" s="13"/>
      <c r="BX224" s="12"/>
      <c r="BY224" s="13"/>
      <c r="BZ224" s="12"/>
      <c r="CA224" s="13"/>
      <c r="CB224" s="12"/>
      <c r="CC224" s="13"/>
      <c r="CD224" s="12"/>
      <c r="CE224" s="13"/>
      <c r="CF224" s="12"/>
      <c r="CG224" s="13"/>
      <c r="CH224" s="12"/>
      <c r="CI224" s="13"/>
      <c r="CJ224" s="12"/>
      <c r="CK224" s="13"/>
      <c r="CL224" s="12"/>
      <c r="CM224" s="13"/>
      <c r="CN224" s="12"/>
      <c r="CO224" s="13"/>
      <c r="CP224" s="12"/>
      <c r="CQ224" s="13"/>
      <c r="CR224" s="12"/>
      <c r="CS224" s="13"/>
      <c r="CT224" s="12"/>
      <c r="CU224" s="13"/>
      <c r="CV224" s="12"/>
      <c r="CW224" s="13"/>
      <c r="CX224" s="12"/>
      <c r="CY224" s="13"/>
      <c r="CZ224" s="12"/>
      <c r="DA224" s="13"/>
      <c r="DB224" s="12"/>
      <c r="DC224" s="13"/>
      <c r="DD224" s="12"/>
      <c r="DE224" s="13"/>
      <c r="DF224" s="12"/>
      <c r="DG224" s="13"/>
      <c r="DH224" s="12"/>
      <c r="DI224" s="13"/>
      <c r="DJ224" s="12"/>
      <c r="DK224" s="13"/>
      <c r="DL224" s="12"/>
      <c r="DM224" s="13"/>
      <c r="DN224" s="12"/>
      <c r="DO224" s="13"/>
      <c r="DP224" s="12"/>
      <c r="DQ224" s="13"/>
      <c r="DR224" s="12"/>
      <c r="DS224" s="13"/>
      <c r="DT224" s="12"/>
      <c r="DU224" s="13"/>
      <c r="DV224" s="12"/>
      <c r="DW224" s="13"/>
      <c r="DX224" s="12"/>
      <c r="DY224" s="13"/>
      <c r="DZ224" s="12"/>
      <c r="EA224" s="13"/>
      <c r="EB224" s="12"/>
      <c r="EC224" s="13"/>
      <c r="ED224" s="12"/>
      <c r="EE224" s="13"/>
      <c r="EF224" s="12"/>
      <c r="EG224" s="13"/>
      <c r="EH224" s="12"/>
      <c r="EI224" s="13"/>
      <c r="EJ224" s="12"/>
      <c r="EK224" s="13"/>
      <c r="EL224" s="12"/>
      <c r="EM224" s="13"/>
      <c r="EN224" s="12"/>
      <c r="EO224" s="13"/>
      <c r="EP224" s="12"/>
      <c r="EQ224" s="13"/>
      <c r="ER224" s="12"/>
      <c r="ES224" s="13"/>
      <c r="ET224" s="12"/>
      <c r="EU224" s="13"/>
      <c r="EV224" s="12"/>
      <c r="EW224" s="13"/>
      <c r="EX224" s="12"/>
      <c r="EY224" s="13"/>
      <c r="EZ224" s="12"/>
      <c r="FA224" s="13"/>
      <c r="FB224" s="12"/>
      <c r="FC224" s="13"/>
      <c r="FD224" s="12"/>
      <c r="FE224" s="13"/>
      <c r="FF224" s="12"/>
      <c r="FG224" s="13"/>
      <c r="FH224" s="12"/>
      <c r="FI224" s="13"/>
      <c r="FJ224" s="12"/>
      <c r="FK224" s="13"/>
      <c r="FL224" s="12"/>
      <c r="FM224" s="13"/>
      <c r="FN224" s="12"/>
      <c r="FO224" s="13"/>
      <c r="FP224" s="12"/>
      <c r="FQ224" s="13"/>
      <c r="FR224" s="12"/>
      <c r="FS224" s="13"/>
      <c r="FT224" s="12"/>
      <c r="FU224" s="13"/>
      <c r="FV224" s="12"/>
      <c r="FW224" s="13"/>
      <c r="FX224" s="12"/>
      <c r="FY224" s="13"/>
      <c r="FZ224" s="12"/>
      <c r="GA224" s="13"/>
      <c r="GB224" s="12"/>
      <c r="GC224" s="13"/>
      <c r="GD224" s="12"/>
      <c r="GE224" s="13"/>
      <c r="GF224" s="12"/>
      <c r="GG224" s="13"/>
      <c r="GH224" s="12"/>
      <c r="GI224" s="13"/>
      <c r="GJ224" s="12"/>
      <c r="GK224" s="13"/>
      <c r="GL224" s="12"/>
      <c r="GM224" s="13"/>
      <c r="GN224" s="12"/>
      <c r="GO224" s="13"/>
      <c r="GP224" s="12"/>
      <c r="GQ224" s="13"/>
      <c r="GR224" s="12"/>
      <c r="GS224" s="13"/>
      <c r="GT224" s="12"/>
      <c r="GU224" s="13"/>
      <c r="GV224" s="12"/>
      <c r="GW224" s="13"/>
      <c r="GX224" s="12"/>
      <c r="GY224" s="13"/>
      <c r="GZ224" s="12"/>
      <c r="HA224" s="13"/>
      <c r="HB224" s="12"/>
      <c r="HC224" s="13"/>
      <c r="HD224" s="12"/>
      <c r="HE224" s="13"/>
      <c r="HF224" s="12"/>
      <c r="HG224" s="13"/>
      <c r="HH224" s="12"/>
      <c r="HI224" s="13"/>
      <c r="HJ224" s="12"/>
      <c r="HK224" s="13"/>
      <c r="HL224" s="12"/>
      <c r="HM224" s="13"/>
      <c r="HN224" s="12"/>
      <c r="HO224" s="13"/>
      <c r="HP224" s="12"/>
      <c r="HQ224" s="13"/>
      <c r="HR224" s="12"/>
      <c r="HS224" s="13"/>
      <c r="HT224" s="12"/>
      <c r="HU224" s="13"/>
      <c r="HV224" s="12"/>
      <c r="HW224" s="13"/>
      <c r="HX224" s="12"/>
      <c r="HY224" s="13"/>
      <c r="HZ224" s="12"/>
      <c r="IA224" s="13"/>
      <c r="IB224" s="12"/>
      <c r="IC224" s="13"/>
      <c r="ID224" s="12"/>
      <c r="IE224" s="13"/>
      <c r="IF224" s="12"/>
      <c r="IG224" s="13"/>
      <c r="IH224" s="12"/>
      <c r="II224" s="13"/>
      <c r="IJ224" s="12"/>
      <c r="IK224" s="13"/>
      <c r="IL224" s="12"/>
      <c r="IM224" s="13"/>
      <c r="IN224" s="12"/>
      <c r="IO224" s="13"/>
      <c r="IP224" s="12"/>
      <c r="IQ224" s="13"/>
      <c r="IR224" s="12"/>
      <c r="IS224" s="13"/>
      <c r="IT224" s="12"/>
      <c r="IU224" s="13"/>
      <c r="IV224" s="12"/>
    </row>
    <row r="225" spans="1:13" ht="15.75" outlineLevel="1">
      <c r="A225" s="205" t="s">
        <v>21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</row>
    <row r="226" spans="1:17" ht="15.75" outlineLevel="1">
      <c r="A226" s="29">
        <v>155</v>
      </c>
      <c r="B226" s="30" t="s">
        <v>92</v>
      </c>
      <c r="C226" s="31" t="s">
        <v>47</v>
      </c>
      <c r="D226" s="32">
        <v>40</v>
      </c>
      <c r="E226" s="33">
        <f>F226/D226</f>
        <v>0.5</v>
      </c>
      <c r="F226" s="33">
        <v>20</v>
      </c>
      <c r="G226" s="49"/>
      <c r="H226" s="49"/>
      <c r="I226" s="50"/>
      <c r="J226" s="37" t="s">
        <v>35</v>
      </c>
      <c r="K226" s="37" t="s">
        <v>35</v>
      </c>
      <c r="L226" s="49"/>
      <c r="M226" s="31"/>
      <c r="Q226" s="6"/>
    </row>
    <row r="227" spans="1:17" ht="15.75" outlineLevel="1">
      <c r="A227" s="29">
        <v>156</v>
      </c>
      <c r="B227" s="30" t="s">
        <v>85</v>
      </c>
      <c r="C227" s="31" t="s">
        <v>47</v>
      </c>
      <c r="D227" s="32">
        <v>12</v>
      </c>
      <c r="E227" s="33">
        <f>F227/D227</f>
        <v>1.5</v>
      </c>
      <c r="F227" s="33">
        <v>18</v>
      </c>
      <c r="G227" s="49"/>
      <c r="H227" s="49"/>
      <c r="I227" s="38" t="s">
        <v>35</v>
      </c>
      <c r="J227" s="49"/>
      <c r="K227" s="49"/>
      <c r="L227" s="49"/>
      <c r="M227" s="31"/>
      <c r="Q227" s="6"/>
    </row>
    <row r="228" spans="1:17" ht="15.75" outlineLevel="1">
      <c r="A228" s="29">
        <v>157</v>
      </c>
      <c r="B228" s="30" t="s">
        <v>104</v>
      </c>
      <c r="C228" s="31" t="s">
        <v>47</v>
      </c>
      <c r="D228" s="32">
        <v>30</v>
      </c>
      <c r="E228" s="33">
        <f>F228/D228</f>
        <v>0.6</v>
      </c>
      <c r="F228" s="33">
        <v>18</v>
      </c>
      <c r="G228" s="49"/>
      <c r="H228" s="49"/>
      <c r="I228" s="49"/>
      <c r="J228" s="49"/>
      <c r="K228" s="37" t="s">
        <v>35</v>
      </c>
      <c r="L228" s="50"/>
      <c r="M228" s="31"/>
      <c r="Q228" s="6"/>
    </row>
    <row r="229" spans="1:17" ht="15.75" outlineLevel="1">
      <c r="A229" s="29">
        <v>158</v>
      </c>
      <c r="B229" s="30" t="s">
        <v>84</v>
      </c>
      <c r="C229" s="31" t="s">
        <v>47</v>
      </c>
      <c r="D229" s="32">
        <v>1</v>
      </c>
      <c r="E229" s="33">
        <f>F229/D229</f>
        <v>0.75</v>
      </c>
      <c r="F229" s="33">
        <v>0.75</v>
      </c>
      <c r="G229" s="49"/>
      <c r="H229" s="49"/>
      <c r="I229" s="49"/>
      <c r="J229" s="49"/>
      <c r="K229" s="37" t="s">
        <v>35</v>
      </c>
      <c r="L229" s="50"/>
      <c r="M229" s="31"/>
      <c r="Q229" s="6"/>
    </row>
    <row r="230" spans="1:13" ht="20.25" customHeight="1" outlineLevel="1">
      <c r="A230" s="205" t="s">
        <v>86</v>
      </c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</row>
    <row r="231" spans="1:17" ht="15.75" outlineLevel="1">
      <c r="A231" s="51">
        <v>159</v>
      </c>
      <c r="B231" s="52" t="s">
        <v>87</v>
      </c>
      <c r="C231" s="53" t="s">
        <v>49</v>
      </c>
      <c r="D231" s="53">
        <v>5</v>
      </c>
      <c r="E231" s="54">
        <f>F231/D231</f>
        <v>1.5</v>
      </c>
      <c r="F231" s="54">
        <v>7.5</v>
      </c>
      <c r="G231" s="55"/>
      <c r="H231" s="55"/>
      <c r="I231" s="55"/>
      <c r="J231" s="87" t="s">
        <v>35</v>
      </c>
      <c r="K231" s="55"/>
      <c r="L231" s="55"/>
      <c r="M231" s="56"/>
      <c r="Q231" s="6"/>
    </row>
    <row r="232" spans="1:13" ht="21.75" customHeight="1" outlineLevel="1">
      <c r="A232" s="204" t="s">
        <v>101</v>
      </c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</row>
    <row r="233" spans="1:17" ht="15.75" outlineLevel="1">
      <c r="A233" s="29">
        <v>160</v>
      </c>
      <c r="B233" s="30" t="s">
        <v>228</v>
      </c>
      <c r="C233" s="31" t="s">
        <v>213</v>
      </c>
      <c r="D233" s="32">
        <v>8</v>
      </c>
      <c r="E233" s="33">
        <f>F233/D233</f>
        <v>0.6</v>
      </c>
      <c r="F233" s="33">
        <v>4.8</v>
      </c>
      <c r="G233" s="35" t="s">
        <v>35</v>
      </c>
      <c r="H233" s="39"/>
      <c r="I233" s="39"/>
      <c r="J233" s="39"/>
      <c r="K233" s="39"/>
      <c r="L233" s="39"/>
      <c r="M233" s="31"/>
      <c r="Q233" s="6"/>
    </row>
    <row r="234" spans="1:17" ht="16.5" outlineLevel="1" thickBot="1">
      <c r="A234" s="29">
        <v>161</v>
      </c>
      <c r="B234" s="30" t="s">
        <v>97</v>
      </c>
      <c r="C234" s="31" t="s">
        <v>50</v>
      </c>
      <c r="D234" s="32">
        <v>6</v>
      </c>
      <c r="E234" s="33">
        <f>F234/D234</f>
        <v>0.057</v>
      </c>
      <c r="F234" s="33">
        <v>0.342</v>
      </c>
      <c r="G234" s="35"/>
      <c r="H234" s="35"/>
      <c r="I234" s="35" t="s">
        <v>35</v>
      </c>
      <c r="J234" s="39"/>
      <c r="K234" s="39"/>
      <c r="L234" s="39"/>
      <c r="M234" s="31"/>
      <c r="Q234" s="6"/>
    </row>
    <row r="235" spans="1:256" s="7" customFormat="1" ht="49.5" customHeight="1" outlineLevel="1" thickBot="1">
      <c r="A235" s="187" t="s">
        <v>107</v>
      </c>
      <c r="B235" s="188"/>
      <c r="C235" s="188"/>
      <c r="D235" s="188"/>
      <c r="E235" s="189">
        <f>SUM(F174:F183,F185:F188,F191:F198,F200:F202,F205:F209,F211:F212,F215:F221,F223,F226:F229,F231,F233:F234)</f>
        <v>666.0339999999999</v>
      </c>
      <c r="F235" s="189"/>
      <c r="G235" s="189"/>
      <c r="H235" s="189"/>
      <c r="I235" s="189"/>
      <c r="J235" s="189"/>
      <c r="K235" s="189"/>
      <c r="L235" s="189"/>
      <c r="M235" s="190"/>
      <c r="N235" s="97"/>
      <c r="O235" s="98"/>
      <c r="P235" s="97"/>
      <c r="Q235" s="98"/>
      <c r="R235" s="97"/>
      <c r="S235" s="98"/>
      <c r="T235" s="97"/>
      <c r="U235" s="98"/>
      <c r="V235" s="97"/>
      <c r="W235" s="98"/>
      <c r="X235" s="97"/>
      <c r="Y235" s="98"/>
      <c r="Z235" s="97"/>
      <c r="AA235" s="98"/>
      <c r="AB235" s="97"/>
      <c r="AC235" s="98"/>
      <c r="AD235" s="97"/>
      <c r="AE235" s="98"/>
      <c r="AF235" s="97"/>
      <c r="AG235" s="98"/>
      <c r="AH235" s="97"/>
      <c r="AI235" s="98"/>
      <c r="AJ235" s="97"/>
      <c r="AK235" s="98"/>
      <c r="AL235" s="97"/>
      <c r="AM235" s="98"/>
      <c r="AN235" s="97"/>
      <c r="AO235" s="98"/>
      <c r="AP235" s="97"/>
      <c r="AQ235" s="98"/>
      <c r="AR235" s="97"/>
      <c r="AS235" s="98"/>
      <c r="AT235" s="97"/>
      <c r="AU235" s="98"/>
      <c r="AV235" s="97"/>
      <c r="AW235" s="98"/>
      <c r="AX235" s="97"/>
      <c r="AY235" s="98"/>
      <c r="AZ235" s="97"/>
      <c r="BA235" s="98"/>
      <c r="BB235" s="97"/>
      <c r="BC235" s="98"/>
      <c r="BD235" s="97"/>
      <c r="BE235" s="98"/>
      <c r="BF235" s="97"/>
      <c r="BG235" s="98"/>
      <c r="BH235" s="97"/>
      <c r="BI235" s="98"/>
      <c r="BJ235" s="97"/>
      <c r="BK235" s="98"/>
      <c r="BL235" s="97"/>
      <c r="BM235" s="98"/>
      <c r="BN235" s="97"/>
      <c r="BO235" s="98"/>
      <c r="BP235" s="97"/>
      <c r="BQ235" s="98"/>
      <c r="BR235" s="97"/>
      <c r="BS235" s="98"/>
      <c r="BT235" s="97"/>
      <c r="BU235" s="98"/>
      <c r="BV235" s="97"/>
      <c r="BW235" s="98"/>
      <c r="BX235" s="97"/>
      <c r="BY235" s="98"/>
      <c r="BZ235" s="97"/>
      <c r="CA235" s="98"/>
      <c r="CB235" s="97"/>
      <c r="CC235" s="98"/>
      <c r="CD235" s="97"/>
      <c r="CE235" s="98"/>
      <c r="CF235" s="97"/>
      <c r="CG235" s="98"/>
      <c r="CH235" s="97"/>
      <c r="CI235" s="98"/>
      <c r="CJ235" s="97"/>
      <c r="CK235" s="98"/>
      <c r="CL235" s="97"/>
      <c r="CM235" s="98"/>
      <c r="CN235" s="97"/>
      <c r="CO235" s="98"/>
      <c r="CP235" s="97"/>
      <c r="CQ235" s="98"/>
      <c r="CR235" s="97"/>
      <c r="CS235" s="98"/>
      <c r="CT235" s="97"/>
      <c r="CU235" s="98"/>
      <c r="CV235" s="97"/>
      <c r="CW235" s="98"/>
      <c r="CX235" s="97"/>
      <c r="CY235" s="98"/>
      <c r="CZ235" s="97"/>
      <c r="DA235" s="98"/>
      <c r="DB235" s="97"/>
      <c r="DC235" s="98"/>
      <c r="DD235" s="97"/>
      <c r="DE235" s="98"/>
      <c r="DF235" s="97"/>
      <c r="DG235" s="98"/>
      <c r="DH235" s="97"/>
      <c r="DI235" s="98"/>
      <c r="DJ235" s="97"/>
      <c r="DK235" s="98"/>
      <c r="DL235" s="97"/>
      <c r="DM235" s="98"/>
      <c r="DN235" s="97"/>
      <c r="DO235" s="98"/>
      <c r="DP235" s="97"/>
      <c r="DQ235" s="98"/>
      <c r="DR235" s="97"/>
      <c r="DS235" s="98"/>
      <c r="DT235" s="97"/>
      <c r="DU235" s="98"/>
      <c r="DV235" s="97"/>
      <c r="DW235" s="98"/>
      <c r="DX235" s="97"/>
      <c r="DY235" s="98"/>
      <c r="DZ235" s="97"/>
      <c r="EA235" s="98"/>
      <c r="EB235" s="97"/>
      <c r="EC235" s="98"/>
      <c r="ED235" s="97"/>
      <c r="EE235" s="98"/>
      <c r="EF235" s="97"/>
      <c r="EG235" s="98"/>
      <c r="EH235" s="97"/>
      <c r="EI235" s="98"/>
      <c r="EJ235" s="97"/>
      <c r="EK235" s="98"/>
      <c r="EL235" s="97"/>
      <c r="EM235" s="98"/>
      <c r="EN235" s="97"/>
      <c r="EO235" s="98"/>
      <c r="EP235" s="97"/>
      <c r="EQ235" s="98"/>
      <c r="ER235" s="97"/>
      <c r="ES235" s="98"/>
      <c r="ET235" s="97"/>
      <c r="EU235" s="98"/>
      <c r="EV235" s="97"/>
      <c r="EW235" s="98"/>
      <c r="EX235" s="97"/>
      <c r="EY235" s="98"/>
      <c r="EZ235" s="97"/>
      <c r="FA235" s="98"/>
      <c r="FB235" s="97"/>
      <c r="FC235" s="98"/>
      <c r="FD235" s="97"/>
      <c r="FE235" s="98"/>
      <c r="FF235" s="97"/>
      <c r="FG235" s="98"/>
      <c r="FH235" s="97"/>
      <c r="FI235" s="98"/>
      <c r="FJ235" s="97"/>
      <c r="FK235" s="98"/>
      <c r="FL235" s="97"/>
      <c r="FM235" s="98"/>
      <c r="FN235" s="97"/>
      <c r="FO235" s="98"/>
      <c r="FP235" s="97"/>
      <c r="FQ235" s="98"/>
      <c r="FR235" s="97"/>
      <c r="FS235" s="98"/>
      <c r="FT235" s="97"/>
      <c r="FU235" s="98"/>
      <c r="FV235" s="97"/>
      <c r="FW235" s="98"/>
      <c r="FX235" s="97"/>
      <c r="FY235" s="98"/>
      <c r="FZ235" s="97"/>
      <c r="GA235" s="98"/>
      <c r="GB235" s="97"/>
      <c r="GC235" s="98"/>
      <c r="GD235" s="97"/>
      <c r="GE235" s="98"/>
      <c r="GF235" s="97"/>
      <c r="GG235" s="98"/>
      <c r="GH235" s="97"/>
      <c r="GI235" s="98"/>
      <c r="GJ235" s="97"/>
      <c r="GK235" s="98"/>
      <c r="GL235" s="97"/>
      <c r="GM235" s="98"/>
      <c r="GN235" s="97"/>
      <c r="GO235" s="98"/>
      <c r="GP235" s="97"/>
      <c r="GQ235" s="98"/>
      <c r="GR235" s="97"/>
      <c r="GS235" s="98"/>
      <c r="GT235" s="97"/>
      <c r="GU235" s="98"/>
      <c r="GV235" s="97"/>
      <c r="GW235" s="98"/>
      <c r="GX235" s="97"/>
      <c r="GY235" s="98"/>
      <c r="GZ235" s="97"/>
      <c r="HA235" s="98"/>
      <c r="HB235" s="97"/>
      <c r="HC235" s="98"/>
      <c r="HD235" s="97"/>
      <c r="HE235" s="98"/>
      <c r="HF235" s="97"/>
      <c r="HG235" s="98"/>
      <c r="HH235" s="97"/>
      <c r="HI235" s="98"/>
      <c r="HJ235" s="97"/>
      <c r="HK235" s="98"/>
      <c r="HL235" s="97"/>
      <c r="HM235" s="98"/>
      <c r="HN235" s="97"/>
      <c r="HO235" s="98"/>
      <c r="HP235" s="97"/>
      <c r="HQ235" s="98"/>
      <c r="HR235" s="97"/>
      <c r="HS235" s="98"/>
      <c r="HT235" s="97"/>
      <c r="HU235" s="98"/>
      <c r="HV235" s="97"/>
      <c r="HW235" s="98"/>
      <c r="HX235" s="97"/>
      <c r="HY235" s="98"/>
      <c r="HZ235" s="97"/>
      <c r="IA235" s="98"/>
      <c r="IB235" s="97"/>
      <c r="IC235" s="98"/>
      <c r="ID235" s="97"/>
      <c r="IE235" s="98"/>
      <c r="IF235" s="97"/>
      <c r="IG235" s="98"/>
      <c r="IH235" s="97"/>
      <c r="II235" s="98"/>
      <c r="IJ235" s="97"/>
      <c r="IK235" s="98"/>
      <c r="IL235" s="97"/>
      <c r="IM235" s="98"/>
      <c r="IN235" s="97"/>
      <c r="IO235" s="98"/>
      <c r="IP235" s="97"/>
      <c r="IQ235" s="98"/>
      <c r="IR235" s="97"/>
      <c r="IS235" s="98"/>
      <c r="IT235" s="97"/>
      <c r="IU235" s="98"/>
      <c r="IV235" s="97"/>
    </row>
    <row r="236" spans="1:256" s="7" customFormat="1" ht="22.5" outlineLevel="1">
      <c r="A236" s="165" t="s">
        <v>108</v>
      </c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97"/>
      <c r="O236" s="98"/>
      <c r="P236" s="97"/>
      <c r="Q236" s="98"/>
      <c r="R236" s="97"/>
      <c r="S236" s="98"/>
      <c r="T236" s="97"/>
      <c r="U236" s="98"/>
      <c r="V236" s="97"/>
      <c r="W236" s="98"/>
      <c r="X236" s="97"/>
      <c r="Y236" s="98"/>
      <c r="Z236" s="97"/>
      <c r="AA236" s="98"/>
      <c r="AB236" s="97"/>
      <c r="AC236" s="98"/>
      <c r="AD236" s="97"/>
      <c r="AE236" s="98"/>
      <c r="AF236" s="97"/>
      <c r="AG236" s="98"/>
      <c r="AH236" s="97"/>
      <c r="AI236" s="98"/>
      <c r="AJ236" s="97"/>
      <c r="AK236" s="98"/>
      <c r="AL236" s="97"/>
      <c r="AM236" s="98"/>
      <c r="AN236" s="97"/>
      <c r="AO236" s="98"/>
      <c r="AP236" s="97"/>
      <c r="AQ236" s="98"/>
      <c r="AR236" s="97"/>
      <c r="AS236" s="98"/>
      <c r="AT236" s="97"/>
      <c r="AU236" s="98"/>
      <c r="AV236" s="97"/>
      <c r="AW236" s="98"/>
      <c r="AX236" s="97"/>
      <c r="AY236" s="98"/>
      <c r="AZ236" s="97"/>
      <c r="BA236" s="98"/>
      <c r="BB236" s="97"/>
      <c r="BC236" s="98"/>
      <c r="BD236" s="97"/>
      <c r="BE236" s="98"/>
      <c r="BF236" s="97"/>
      <c r="BG236" s="98"/>
      <c r="BH236" s="97"/>
      <c r="BI236" s="98"/>
      <c r="BJ236" s="97"/>
      <c r="BK236" s="98"/>
      <c r="BL236" s="97"/>
      <c r="BM236" s="98"/>
      <c r="BN236" s="97"/>
      <c r="BO236" s="98"/>
      <c r="BP236" s="97"/>
      <c r="BQ236" s="98"/>
      <c r="BR236" s="97"/>
      <c r="BS236" s="98"/>
      <c r="BT236" s="97"/>
      <c r="BU236" s="98"/>
      <c r="BV236" s="97"/>
      <c r="BW236" s="98"/>
      <c r="BX236" s="97"/>
      <c r="BY236" s="98"/>
      <c r="BZ236" s="97"/>
      <c r="CA236" s="98"/>
      <c r="CB236" s="97"/>
      <c r="CC236" s="98"/>
      <c r="CD236" s="97"/>
      <c r="CE236" s="98"/>
      <c r="CF236" s="97"/>
      <c r="CG236" s="98"/>
      <c r="CH236" s="97"/>
      <c r="CI236" s="98"/>
      <c r="CJ236" s="97"/>
      <c r="CK236" s="98"/>
      <c r="CL236" s="97"/>
      <c r="CM236" s="98"/>
      <c r="CN236" s="97"/>
      <c r="CO236" s="98"/>
      <c r="CP236" s="97"/>
      <c r="CQ236" s="98"/>
      <c r="CR236" s="97"/>
      <c r="CS236" s="98"/>
      <c r="CT236" s="97"/>
      <c r="CU236" s="98"/>
      <c r="CV236" s="97"/>
      <c r="CW236" s="98"/>
      <c r="CX236" s="97"/>
      <c r="CY236" s="98"/>
      <c r="CZ236" s="97"/>
      <c r="DA236" s="98"/>
      <c r="DB236" s="97"/>
      <c r="DC236" s="98"/>
      <c r="DD236" s="97"/>
      <c r="DE236" s="98"/>
      <c r="DF236" s="97"/>
      <c r="DG236" s="98"/>
      <c r="DH236" s="97"/>
      <c r="DI236" s="98"/>
      <c r="DJ236" s="97"/>
      <c r="DK236" s="98"/>
      <c r="DL236" s="97"/>
      <c r="DM236" s="98"/>
      <c r="DN236" s="97"/>
      <c r="DO236" s="98"/>
      <c r="DP236" s="97"/>
      <c r="DQ236" s="98"/>
      <c r="DR236" s="97"/>
      <c r="DS236" s="98"/>
      <c r="DT236" s="97"/>
      <c r="DU236" s="98"/>
      <c r="DV236" s="97"/>
      <c r="DW236" s="98"/>
      <c r="DX236" s="97"/>
      <c r="DY236" s="98"/>
      <c r="DZ236" s="97"/>
      <c r="EA236" s="98"/>
      <c r="EB236" s="97"/>
      <c r="EC236" s="98"/>
      <c r="ED236" s="97"/>
      <c r="EE236" s="98"/>
      <c r="EF236" s="97"/>
      <c r="EG236" s="98"/>
      <c r="EH236" s="97"/>
      <c r="EI236" s="98"/>
      <c r="EJ236" s="97"/>
      <c r="EK236" s="98"/>
      <c r="EL236" s="97"/>
      <c r="EM236" s="98"/>
      <c r="EN236" s="97"/>
      <c r="EO236" s="98"/>
      <c r="EP236" s="97"/>
      <c r="EQ236" s="98"/>
      <c r="ER236" s="97"/>
      <c r="ES236" s="98"/>
      <c r="ET236" s="97"/>
      <c r="EU236" s="98"/>
      <c r="EV236" s="97"/>
      <c r="EW236" s="98"/>
      <c r="EX236" s="97"/>
      <c r="EY236" s="98"/>
      <c r="EZ236" s="97"/>
      <c r="FA236" s="98"/>
      <c r="FB236" s="97"/>
      <c r="FC236" s="98"/>
      <c r="FD236" s="97"/>
      <c r="FE236" s="98"/>
      <c r="FF236" s="97"/>
      <c r="FG236" s="98"/>
      <c r="FH236" s="97"/>
      <c r="FI236" s="98"/>
      <c r="FJ236" s="97"/>
      <c r="FK236" s="98"/>
      <c r="FL236" s="97"/>
      <c r="FM236" s="98"/>
      <c r="FN236" s="97"/>
      <c r="FO236" s="98"/>
      <c r="FP236" s="97"/>
      <c r="FQ236" s="98"/>
      <c r="FR236" s="97"/>
      <c r="FS236" s="98"/>
      <c r="FT236" s="97"/>
      <c r="FU236" s="98"/>
      <c r="FV236" s="97"/>
      <c r="FW236" s="98"/>
      <c r="FX236" s="97"/>
      <c r="FY236" s="98"/>
      <c r="FZ236" s="97"/>
      <c r="GA236" s="98"/>
      <c r="GB236" s="97"/>
      <c r="GC236" s="98"/>
      <c r="GD236" s="97"/>
      <c r="GE236" s="98"/>
      <c r="GF236" s="97"/>
      <c r="GG236" s="98"/>
      <c r="GH236" s="97"/>
      <c r="GI236" s="98"/>
      <c r="GJ236" s="97"/>
      <c r="GK236" s="98"/>
      <c r="GL236" s="97"/>
      <c r="GM236" s="98"/>
      <c r="GN236" s="97"/>
      <c r="GO236" s="98"/>
      <c r="GP236" s="97"/>
      <c r="GQ236" s="98"/>
      <c r="GR236" s="97"/>
      <c r="GS236" s="98"/>
      <c r="GT236" s="97"/>
      <c r="GU236" s="98"/>
      <c r="GV236" s="97"/>
      <c r="GW236" s="98"/>
      <c r="GX236" s="97"/>
      <c r="GY236" s="98"/>
      <c r="GZ236" s="97"/>
      <c r="HA236" s="98"/>
      <c r="HB236" s="97"/>
      <c r="HC236" s="98"/>
      <c r="HD236" s="97"/>
      <c r="HE236" s="98"/>
      <c r="HF236" s="97"/>
      <c r="HG236" s="98"/>
      <c r="HH236" s="97"/>
      <c r="HI236" s="98"/>
      <c r="HJ236" s="97"/>
      <c r="HK236" s="98"/>
      <c r="HL236" s="97"/>
      <c r="HM236" s="98"/>
      <c r="HN236" s="97"/>
      <c r="HO236" s="98"/>
      <c r="HP236" s="97"/>
      <c r="HQ236" s="98"/>
      <c r="HR236" s="97"/>
      <c r="HS236" s="98"/>
      <c r="HT236" s="97"/>
      <c r="HU236" s="98"/>
      <c r="HV236" s="97"/>
      <c r="HW236" s="98"/>
      <c r="HX236" s="97"/>
      <c r="HY236" s="98"/>
      <c r="HZ236" s="97"/>
      <c r="IA236" s="98"/>
      <c r="IB236" s="97"/>
      <c r="IC236" s="98"/>
      <c r="ID236" s="97"/>
      <c r="IE236" s="98"/>
      <c r="IF236" s="97"/>
      <c r="IG236" s="98"/>
      <c r="IH236" s="97"/>
      <c r="II236" s="98"/>
      <c r="IJ236" s="97"/>
      <c r="IK236" s="98"/>
      <c r="IL236" s="97"/>
      <c r="IM236" s="98"/>
      <c r="IN236" s="97"/>
      <c r="IO236" s="98"/>
      <c r="IP236" s="97"/>
      <c r="IQ236" s="98"/>
      <c r="IR236" s="97"/>
      <c r="IS236" s="98"/>
      <c r="IT236" s="97"/>
      <c r="IU236" s="98"/>
      <c r="IV236" s="97"/>
    </row>
    <row r="237" spans="1:13" ht="18.75" customHeight="1" outlineLevel="1">
      <c r="A237" s="205" t="s">
        <v>21</v>
      </c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</row>
    <row r="238" spans="1:17" ht="15.75" outlineLevel="1">
      <c r="A238" s="29">
        <v>162</v>
      </c>
      <c r="B238" s="30" t="s">
        <v>369</v>
      </c>
      <c r="C238" s="31" t="s">
        <v>61</v>
      </c>
      <c r="D238" s="32">
        <v>1</v>
      </c>
      <c r="E238" s="33">
        <f>F238/D238</f>
        <v>10</v>
      </c>
      <c r="F238" s="33">
        <v>10</v>
      </c>
      <c r="G238" s="35" t="s">
        <v>35</v>
      </c>
      <c r="H238" s="36"/>
      <c r="I238" s="36"/>
      <c r="J238" s="36"/>
      <c r="K238" s="35"/>
      <c r="L238" s="36"/>
      <c r="M238" s="31"/>
      <c r="Q238" s="6"/>
    </row>
    <row r="239" spans="1:17" ht="15.75" outlineLevel="1">
      <c r="A239" s="29">
        <v>163</v>
      </c>
      <c r="B239" s="30" t="s">
        <v>167</v>
      </c>
      <c r="C239" s="31"/>
      <c r="D239" s="32"/>
      <c r="E239" s="33"/>
      <c r="F239" s="33">
        <v>10</v>
      </c>
      <c r="G239" s="35"/>
      <c r="H239" s="36"/>
      <c r="I239" s="36"/>
      <c r="J239" s="35" t="s">
        <v>35</v>
      </c>
      <c r="K239" s="36"/>
      <c r="L239" s="34"/>
      <c r="M239" s="31"/>
      <c r="Q239" s="6"/>
    </row>
    <row r="240" spans="1:17" ht="15.75" outlineLevel="1">
      <c r="A240" s="29">
        <v>164</v>
      </c>
      <c r="B240" s="30" t="s">
        <v>168</v>
      </c>
      <c r="C240" s="31"/>
      <c r="D240" s="32"/>
      <c r="E240" s="33"/>
      <c r="F240" s="33">
        <v>50</v>
      </c>
      <c r="G240" s="35" t="s">
        <v>35</v>
      </c>
      <c r="H240" s="35" t="s">
        <v>35</v>
      </c>
      <c r="I240" s="35" t="s">
        <v>35</v>
      </c>
      <c r="J240" s="35" t="s">
        <v>35</v>
      </c>
      <c r="K240" s="35"/>
      <c r="L240" s="35"/>
      <c r="M240" s="31"/>
      <c r="Q240" s="6"/>
    </row>
    <row r="241" spans="1:17" ht="15.75" outlineLevel="1">
      <c r="A241" s="29">
        <v>165</v>
      </c>
      <c r="B241" s="30" t="s">
        <v>169</v>
      </c>
      <c r="C241" s="31"/>
      <c r="D241" s="32"/>
      <c r="E241" s="33"/>
      <c r="F241" s="33">
        <v>10</v>
      </c>
      <c r="G241" s="35" t="s">
        <v>35</v>
      </c>
      <c r="H241" s="35" t="s">
        <v>35</v>
      </c>
      <c r="I241" s="35" t="s">
        <v>35</v>
      </c>
      <c r="J241" s="35" t="s">
        <v>35</v>
      </c>
      <c r="K241" s="36"/>
      <c r="L241" s="34"/>
      <c r="M241" s="31"/>
      <c r="Q241" s="6"/>
    </row>
    <row r="242" spans="1:13" ht="20.25" customHeight="1" outlineLevel="1">
      <c r="A242" s="205" t="s">
        <v>86</v>
      </c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</row>
    <row r="243" spans="1:17" ht="15.75" outlineLevel="1">
      <c r="A243" s="29">
        <v>166</v>
      </c>
      <c r="B243" s="30" t="s">
        <v>109</v>
      </c>
      <c r="C243" s="31" t="s">
        <v>61</v>
      </c>
      <c r="D243" s="32">
        <v>1</v>
      </c>
      <c r="E243" s="33">
        <v>10</v>
      </c>
      <c r="F243" s="33">
        <v>60</v>
      </c>
      <c r="G243" s="34"/>
      <c r="H243" s="35"/>
      <c r="I243" s="35" t="s">
        <v>35</v>
      </c>
      <c r="J243" s="35" t="s">
        <v>35</v>
      </c>
      <c r="K243" s="36"/>
      <c r="L243" s="34"/>
      <c r="M243" s="31"/>
      <c r="Q243" s="6"/>
    </row>
    <row r="244" spans="1:17" ht="15.75" outlineLevel="1">
      <c r="A244" s="29">
        <v>167</v>
      </c>
      <c r="B244" s="30" t="s">
        <v>370</v>
      </c>
      <c r="C244" s="31" t="s">
        <v>46</v>
      </c>
      <c r="D244" s="32">
        <v>1</v>
      </c>
      <c r="E244" s="33">
        <f>F244/D244</f>
        <v>250</v>
      </c>
      <c r="F244" s="33">
        <v>250</v>
      </c>
      <c r="G244" s="34"/>
      <c r="H244" s="35"/>
      <c r="I244" s="35" t="s">
        <v>35</v>
      </c>
      <c r="J244" s="35" t="s">
        <v>35</v>
      </c>
      <c r="K244" s="35" t="s">
        <v>35</v>
      </c>
      <c r="L244" s="34"/>
      <c r="M244" s="31"/>
      <c r="Q244" s="6"/>
    </row>
    <row r="245" spans="1:17" ht="15.75" outlineLevel="1">
      <c r="A245" s="29">
        <v>168</v>
      </c>
      <c r="B245" s="30" t="s">
        <v>112</v>
      </c>
      <c r="C245" s="31" t="s">
        <v>61</v>
      </c>
      <c r="D245" s="32">
        <v>1</v>
      </c>
      <c r="E245" s="33">
        <f>F245/D245</f>
        <v>5</v>
      </c>
      <c r="F245" s="33">
        <v>5</v>
      </c>
      <c r="G245" s="35"/>
      <c r="H245" s="35"/>
      <c r="I245" s="35" t="s">
        <v>35</v>
      </c>
      <c r="J245" s="35" t="s">
        <v>35</v>
      </c>
      <c r="K245" s="35"/>
      <c r="L245" s="35"/>
      <c r="M245" s="31"/>
      <c r="Q245" s="6"/>
    </row>
    <row r="246" spans="1:13" ht="15.75" outlineLevel="1">
      <c r="A246" s="205" t="s">
        <v>110</v>
      </c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</row>
    <row r="247" spans="1:17" ht="15.75" outlineLevel="1">
      <c r="A247" s="29">
        <v>169</v>
      </c>
      <c r="B247" s="30" t="s">
        <v>111</v>
      </c>
      <c r="C247" s="31" t="s">
        <v>61</v>
      </c>
      <c r="D247" s="32">
        <v>1</v>
      </c>
      <c r="E247" s="33">
        <f>F247/D247</f>
        <v>400</v>
      </c>
      <c r="F247" s="33">
        <v>400</v>
      </c>
      <c r="G247" s="41"/>
      <c r="H247" s="35" t="s">
        <v>35</v>
      </c>
      <c r="I247" s="35" t="s">
        <v>35</v>
      </c>
      <c r="J247" s="35" t="s">
        <v>35</v>
      </c>
      <c r="K247" s="39"/>
      <c r="L247" s="41"/>
      <c r="M247" s="31"/>
      <c r="Q247" s="6"/>
    </row>
    <row r="248" spans="1:17" ht="15.75" outlineLevel="1">
      <c r="A248" s="29">
        <v>170</v>
      </c>
      <c r="B248" s="30" t="s">
        <v>113</v>
      </c>
      <c r="C248" s="31" t="s">
        <v>61</v>
      </c>
      <c r="D248" s="32">
        <v>1</v>
      </c>
      <c r="E248" s="33">
        <f>F248/D248</f>
        <v>10</v>
      </c>
      <c r="F248" s="33">
        <v>10</v>
      </c>
      <c r="G248" s="41"/>
      <c r="H248" s="36"/>
      <c r="I248" s="35" t="s">
        <v>35</v>
      </c>
      <c r="J248" s="35" t="s">
        <v>35</v>
      </c>
      <c r="K248" s="39"/>
      <c r="L248" s="41"/>
      <c r="M248" s="31"/>
      <c r="Q248" s="6"/>
    </row>
    <row r="249" spans="1:13" ht="21.75" customHeight="1" outlineLevel="1">
      <c r="A249" s="204" t="s">
        <v>100</v>
      </c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</row>
    <row r="250" spans="1:17" ht="15.75" outlineLevel="1">
      <c r="A250" s="29">
        <v>171</v>
      </c>
      <c r="B250" s="30" t="s">
        <v>114</v>
      </c>
      <c r="C250" s="31"/>
      <c r="D250" s="32"/>
      <c r="E250" s="33"/>
      <c r="F250" s="33">
        <v>50</v>
      </c>
      <c r="G250" s="35" t="s">
        <v>35</v>
      </c>
      <c r="H250" s="35"/>
      <c r="I250" s="35"/>
      <c r="J250" s="35"/>
      <c r="K250" s="35"/>
      <c r="L250" s="35"/>
      <c r="M250" s="31"/>
      <c r="Q250" s="6"/>
    </row>
    <row r="251" spans="1:17" ht="15.75" outlineLevel="1">
      <c r="A251" s="29">
        <v>172</v>
      </c>
      <c r="B251" s="30" t="s">
        <v>371</v>
      </c>
      <c r="C251" s="31"/>
      <c r="D251" s="32"/>
      <c r="E251" s="33"/>
      <c r="F251" s="33">
        <v>45</v>
      </c>
      <c r="G251" s="35"/>
      <c r="H251" s="35"/>
      <c r="I251" s="35"/>
      <c r="J251" s="35" t="s">
        <v>35</v>
      </c>
      <c r="K251" s="35"/>
      <c r="L251" s="35"/>
      <c r="M251" s="31"/>
      <c r="Q251" s="6"/>
    </row>
    <row r="252" spans="1:17" ht="33" outlineLevel="1" thickBot="1">
      <c r="A252" s="51">
        <v>173</v>
      </c>
      <c r="B252" s="52" t="s">
        <v>372</v>
      </c>
      <c r="C252" s="56"/>
      <c r="D252" s="53"/>
      <c r="E252" s="54"/>
      <c r="F252" s="54">
        <v>50</v>
      </c>
      <c r="G252" s="87"/>
      <c r="H252" s="87"/>
      <c r="I252" s="87" t="s">
        <v>35</v>
      </c>
      <c r="J252" s="87" t="s">
        <v>35</v>
      </c>
      <c r="K252" s="87" t="s">
        <v>35</v>
      </c>
      <c r="L252" s="88"/>
      <c r="M252" s="56"/>
      <c r="Q252" s="6"/>
    </row>
    <row r="253" spans="1:256" s="7" customFormat="1" ht="49.5" customHeight="1" outlineLevel="1" thickBot="1">
      <c r="A253" s="187" t="s">
        <v>115</v>
      </c>
      <c r="B253" s="188"/>
      <c r="C253" s="188"/>
      <c r="D253" s="188"/>
      <c r="E253" s="189">
        <f>SUM(F238:F241,F243:F245,F247:F248,F250:F252)</f>
        <v>950</v>
      </c>
      <c r="F253" s="189"/>
      <c r="G253" s="189"/>
      <c r="H253" s="189"/>
      <c r="I253" s="189"/>
      <c r="J253" s="189"/>
      <c r="K253" s="189"/>
      <c r="L253" s="189"/>
      <c r="M253" s="190"/>
      <c r="N253" s="97"/>
      <c r="O253" s="98"/>
      <c r="P253" s="97"/>
      <c r="Q253" s="98"/>
      <c r="R253" s="97"/>
      <c r="S253" s="98"/>
      <c r="T253" s="97"/>
      <c r="U253" s="98"/>
      <c r="V253" s="97"/>
      <c r="W253" s="98"/>
      <c r="X253" s="97"/>
      <c r="Y253" s="98"/>
      <c r="Z253" s="97"/>
      <c r="AA253" s="98"/>
      <c r="AB253" s="97"/>
      <c r="AC253" s="98"/>
      <c r="AD253" s="97"/>
      <c r="AE253" s="98"/>
      <c r="AF253" s="97"/>
      <c r="AG253" s="98"/>
      <c r="AH253" s="97"/>
      <c r="AI253" s="98"/>
      <c r="AJ253" s="97"/>
      <c r="AK253" s="98"/>
      <c r="AL253" s="97"/>
      <c r="AM253" s="98"/>
      <c r="AN253" s="97"/>
      <c r="AO253" s="98"/>
      <c r="AP253" s="97"/>
      <c r="AQ253" s="98"/>
      <c r="AR253" s="97"/>
      <c r="AS253" s="98"/>
      <c r="AT253" s="97"/>
      <c r="AU253" s="98"/>
      <c r="AV253" s="97"/>
      <c r="AW253" s="98"/>
      <c r="AX253" s="97"/>
      <c r="AY253" s="98"/>
      <c r="AZ253" s="97"/>
      <c r="BA253" s="98"/>
      <c r="BB253" s="97"/>
      <c r="BC253" s="98"/>
      <c r="BD253" s="97"/>
      <c r="BE253" s="98"/>
      <c r="BF253" s="97"/>
      <c r="BG253" s="98"/>
      <c r="BH253" s="97"/>
      <c r="BI253" s="98"/>
      <c r="BJ253" s="97"/>
      <c r="BK253" s="98"/>
      <c r="BL253" s="97"/>
      <c r="BM253" s="98"/>
      <c r="BN253" s="97"/>
      <c r="BO253" s="98"/>
      <c r="BP253" s="97"/>
      <c r="BQ253" s="98"/>
      <c r="BR253" s="97"/>
      <c r="BS253" s="98"/>
      <c r="BT253" s="97"/>
      <c r="BU253" s="98"/>
      <c r="BV253" s="97"/>
      <c r="BW253" s="98"/>
      <c r="BX253" s="97"/>
      <c r="BY253" s="98"/>
      <c r="BZ253" s="97"/>
      <c r="CA253" s="98"/>
      <c r="CB253" s="97"/>
      <c r="CC253" s="98"/>
      <c r="CD253" s="97"/>
      <c r="CE253" s="98"/>
      <c r="CF253" s="97"/>
      <c r="CG253" s="98"/>
      <c r="CH253" s="97"/>
      <c r="CI253" s="98"/>
      <c r="CJ253" s="97"/>
      <c r="CK253" s="98"/>
      <c r="CL253" s="97"/>
      <c r="CM253" s="98"/>
      <c r="CN253" s="97"/>
      <c r="CO253" s="98"/>
      <c r="CP253" s="97"/>
      <c r="CQ253" s="98"/>
      <c r="CR253" s="97"/>
      <c r="CS253" s="98"/>
      <c r="CT253" s="97"/>
      <c r="CU253" s="98"/>
      <c r="CV253" s="97"/>
      <c r="CW253" s="98"/>
      <c r="CX253" s="97"/>
      <c r="CY253" s="98"/>
      <c r="CZ253" s="97"/>
      <c r="DA253" s="98"/>
      <c r="DB253" s="97"/>
      <c r="DC253" s="98"/>
      <c r="DD253" s="97"/>
      <c r="DE253" s="98"/>
      <c r="DF253" s="97"/>
      <c r="DG253" s="98"/>
      <c r="DH253" s="97"/>
      <c r="DI253" s="98"/>
      <c r="DJ253" s="97"/>
      <c r="DK253" s="98"/>
      <c r="DL253" s="97"/>
      <c r="DM253" s="98"/>
      <c r="DN253" s="97"/>
      <c r="DO253" s="98"/>
      <c r="DP253" s="97"/>
      <c r="DQ253" s="98"/>
      <c r="DR253" s="97"/>
      <c r="DS253" s="98"/>
      <c r="DT253" s="97"/>
      <c r="DU253" s="98"/>
      <c r="DV253" s="97"/>
      <c r="DW253" s="98"/>
      <c r="DX253" s="97"/>
      <c r="DY253" s="98"/>
      <c r="DZ253" s="97"/>
      <c r="EA253" s="98"/>
      <c r="EB253" s="97"/>
      <c r="EC253" s="98"/>
      <c r="ED253" s="97"/>
      <c r="EE253" s="98"/>
      <c r="EF253" s="97"/>
      <c r="EG253" s="98"/>
      <c r="EH253" s="97"/>
      <c r="EI253" s="98"/>
      <c r="EJ253" s="97"/>
      <c r="EK253" s="98"/>
      <c r="EL253" s="97"/>
      <c r="EM253" s="98"/>
      <c r="EN253" s="97"/>
      <c r="EO253" s="98"/>
      <c r="EP253" s="97"/>
      <c r="EQ253" s="98"/>
      <c r="ER253" s="97"/>
      <c r="ES253" s="98"/>
      <c r="ET253" s="97"/>
      <c r="EU253" s="98"/>
      <c r="EV253" s="97"/>
      <c r="EW253" s="98"/>
      <c r="EX253" s="97"/>
      <c r="EY253" s="98"/>
      <c r="EZ253" s="97"/>
      <c r="FA253" s="98"/>
      <c r="FB253" s="97"/>
      <c r="FC253" s="98"/>
      <c r="FD253" s="97"/>
      <c r="FE253" s="98"/>
      <c r="FF253" s="97"/>
      <c r="FG253" s="98"/>
      <c r="FH253" s="97"/>
      <c r="FI253" s="98"/>
      <c r="FJ253" s="97"/>
      <c r="FK253" s="98"/>
      <c r="FL253" s="97"/>
      <c r="FM253" s="98"/>
      <c r="FN253" s="97"/>
      <c r="FO253" s="98"/>
      <c r="FP253" s="97"/>
      <c r="FQ253" s="98"/>
      <c r="FR253" s="97"/>
      <c r="FS253" s="98"/>
      <c r="FT253" s="97"/>
      <c r="FU253" s="98"/>
      <c r="FV253" s="97"/>
      <c r="FW253" s="98"/>
      <c r="FX253" s="97"/>
      <c r="FY253" s="98"/>
      <c r="FZ253" s="97"/>
      <c r="GA253" s="98"/>
      <c r="GB253" s="97"/>
      <c r="GC253" s="98"/>
      <c r="GD253" s="97"/>
      <c r="GE253" s="98"/>
      <c r="GF253" s="97"/>
      <c r="GG253" s="98"/>
      <c r="GH253" s="97"/>
      <c r="GI253" s="98"/>
      <c r="GJ253" s="97"/>
      <c r="GK253" s="98"/>
      <c r="GL253" s="97"/>
      <c r="GM253" s="98"/>
      <c r="GN253" s="97"/>
      <c r="GO253" s="98"/>
      <c r="GP253" s="97"/>
      <c r="GQ253" s="98"/>
      <c r="GR253" s="97"/>
      <c r="GS253" s="98"/>
      <c r="GT253" s="97"/>
      <c r="GU253" s="98"/>
      <c r="GV253" s="97"/>
      <c r="GW253" s="98"/>
      <c r="GX253" s="97"/>
      <c r="GY253" s="98"/>
      <c r="GZ253" s="97"/>
      <c r="HA253" s="98"/>
      <c r="HB253" s="97"/>
      <c r="HC253" s="98"/>
      <c r="HD253" s="97"/>
      <c r="HE253" s="98"/>
      <c r="HF253" s="97"/>
      <c r="HG253" s="98"/>
      <c r="HH253" s="97"/>
      <c r="HI253" s="98"/>
      <c r="HJ253" s="97"/>
      <c r="HK253" s="98"/>
      <c r="HL253" s="97"/>
      <c r="HM253" s="98"/>
      <c r="HN253" s="97"/>
      <c r="HO253" s="98"/>
      <c r="HP253" s="97"/>
      <c r="HQ253" s="98"/>
      <c r="HR253" s="97"/>
      <c r="HS253" s="98"/>
      <c r="HT253" s="97"/>
      <c r="HU253" s="98"/>
      <c r="HV253" s="97"/>
      <c r="HW253" s="98"/>
      <c r="HX253" s="97"/>
      <c r="HY253" s="98"/>
      <c r="HZ253" s="97"/>
      <c r="IA253" s="98"/>
      <c r="IB253" s="97"/>
      <c r="IC253" s="98"/>
      <c r="ID253" s="97"/>
      <c r="IE253" s="98"/>
      <c r="IF253" s="97"/>
      <c r="IG253" s="98"/>
      <c r="IH253" s="97"/>
      <c r="II253" s="98"/>
      <c r="IJ253" s="97"/>
      <c r="IK253" s="98"/>
      <c r="IL253" s="97"/>
      <c r="IM253" s="98"/>
      <c r="IN253" s="97"/>
      <c r="IO253" s="98"/>
      <c r="IP253" s="97"/>
      <c r="IQ253" s="98"/>
      <c r="IR253" s="97"/>
      <c r="IS253" s="98"/>
      <c r="IT253" s="97"/>
      <c r="IU253" s="98"/>
      <c r="IV253" s="97"/>
    </row>
    <row r="254" spans="1:256" s="7" customFormat="1" ht="22.5" outlineLevel="1">
      <c r="A254" s="165" t="s">
        <v>116</v>
      </c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97"/>
      <c r="O254" s="98"/>
      <c r="P254" s="97"/>
      <c r="Q254" s="98"/>
      <c r="R254" s="97"/>
      <c r="S254" s="98"/>
      <c r="T254" s="97"/>
      <c r="U254" s="98"/>
      <c r="V254" s="97"/>
      <c r="W254" s="98"/>
      <c r="X254" s="97"/>
      <c r="Y254" s="98"/>
      <c r="Z254" s="97"/>
      <c r="AA254" s="98"/>
      <c r="AB254" s="97"/>
      <c r="AC254" s="98"/>
      <c r="AD254" s="97"/>
      <c r="AE254" s="98"/>
      <c r="AF254" s="97"/>
      <c r="AG254" s="98"/>
      <c r="AH254" s="97"/>
      <c r="AI254" s="98"/>
      <c r="AJ254" s="97"/>
      <c r="AK254" s="98"/>
      <c r="AL254" s="97"/>
      <c r="AM254" s="98"/>
      <c r="AN254" s="97"/>
      <c r="AO254" s="98"/>
      <c r="AP254" s="97"/>
      <c r="AQ254" s="98"/>
      <c r="AR254" s="97"/>
      <c r="AS254" s="98"/>
      <c r="AT254" s="97"/>
      <c r="AU254" s="98"/>
      <c r="AV254" s="97"/>
      <c r="AW254" s="98"/>
      <c r="AX254" s="97"/>
      <c r="AY254" s="98"/>
      <c r="AZ254" s="97"/>
      <c r="BA254" s="98"/>
      <c r="BB254" s="97"/>
      <c r="BC254" s="98"/>
      <c r="BD254" s="97"/>
      <c r="BE254" s="98"/>
      <c r="BF254" s="97"/>
      <c r="BG254" s="98"/>
      <c r="BH254" s="97"/>
      <c r="BI254" s="98"/>
      <c r="BJ254" s="97"/>
      <c r="BK254" s="98"/>
      <c r="BL254" s="97"/>
      <c r="BM254" s="98"/>
      <c r="BN254" s="97"/>
      <c r="BO254" s="98"/>
      <c r="BP254" s="97"/>
      <c r="BQ254" s="98"/>
      <c r="BR254" s="97"/>
      <c r="BS254" s="98"/>
      <c r="BT254" s="97"/>
      <c r="BU254" s="98"/>
      <c r="BV254" s="97"/>
      <c r="BW254" s="98"/>
      <c r="BX254" s="97"/>
      <c r="BY254" s="98"/>
      <c r="BZ254" s="97"/>
      <c r="CA254" s="98"/>
      <c r="CB254" s="97"/>
      <c r="CC254" s="98"/>
      <c r="CD254" s="97"/>
      <c r="CE254" s="98"/>
      <c r="CF254" s="97"/>
      <c r="CG254" s="98"/>
      <c r="CH254" s="97"/>
      <c r="CI254" s="98"/>
      <c r="CJ254" s="97"/>
      <c r="CK254" s="98"/>
      <c r="CL254" s="97"/>
      <c r="CM254" s="98"/>
      <c r="CN254" s="97"/>
      <c r="CO254" s="98"/>
      <c r="CP254" s="97"/>
      <c r="CQ254" s="98"/>
      <c r="CR254" s="97"/>
      <c r="CS254" s="98"/>
      <c r="CT254" s="97"/>
      <c r="CU254" s="98"/>
      <c r="CV254" s="97"/>
      <c r="CW254" s="98"/>
      <c r="CX254" s="97"/>
      <c r="CY254" s="98"/>
      <c r="CZ254" s="97"/>
      <c r="DA254" s="98"/>
      <c r="DB254" s="97"/>
      <c r="DC254" s="98"/>
      <c r="DD254" s="97"/>
      <c r="DE254" s="98"/>
      <c r="DF254" s="97"/>
      <c r="DG254" s="98"/>
      <c r="DH254" s="97"/>
      <c r="DI254" s="98"/>
      <c r="DJ254" s="97"/>
      <c r="DK254" s="98"/>
      <c r="DL254" s="97"/>
      <c r="DM254" s="98"/>
      <c r="DN254" s="97"/>
      <c r="DO254" s="98"/>
      <c r="DP254" s="97"/>
      <c r="DQ254" s="98"/>
      <c r="DR254" s="97"/>
      <c r="DS254" s="98"/>
      <c r="DT254" s="97"/>
      <c r="DU254" s="98"/>
      <c r="DV254" s="97"/>
      <c r="DW254" s="98"/>
      <c r="DX254" s="97"/>
      <c r="DY254" s="98"/>
      <c r="DZ254" s="97"/>
      <c r="EA254" s="98"/>
      <c r="EB254" s="97"/>
      <c r="EC254" s="98"/>
      <c r="ED254" s="97"/>
      <c r="EE254" s="98"/>
      <c r="EF254" s="97"/>
      <c r="EG254" s="98"/>
      <c r="EH254" s="97"/>
      <c r="EI254" s="98"/>
      <c r="EJ254" s="97"/>
      <c r="EK254" s="98"/>
      <c r="EL254" s="97"/>
      <c r="EM254" s="98"/>
      <c r="EN254" s="97"/>
      <c r="EO254" s="98"/>
      <c r="EP254" s="97"/>
      <c r="EQ254" s="98"/>
      <c r="ER254" s="97"/>
      <c r="ES254" s="98"/>
      <c r="ET254" s="97"/>
      <c r="EU254" s="98"/>
      <c r="EV254" s="97"/>
      <c r="EW254" s="98"/>
      <c r="EX254" s="97"/>
      <c r="EY254" s="98"/>
      <c r="EZ254" s="97"/>
      <c r="FA254" s="98"/>
      <c r="FB254" s="97"/>
      <c r="FC254" s="98"/>
      <c r="FD254" s="97"/>
      <c r="FE254" s="98"/>
      <c r="FF254" s="97"/>
      <c r="FG254" s="98"/>
      <c r="FH254" s="97"/>
      <c r="FI254" s="98"/>
      <c r="FJ254" s="97"/>
      <c r="FK254" s="98"/>
      <c r="FL254" s="97"/>
      <c r="FM254" s="98"/>
      <c r="FN254" s="97"/>
      <c r="FO254" s="98"/>
      <c r="FP254" s="97"/>
      <c r="FQ254" s="98"/>
      <c r="FR254" s="97"/>
      <c r="FS254" s="98"/>
      <c r="FT254" s="97"/>
      <c r="FU254" s="98"/>
      <c r="FV254" s="97"/>
      <c r="FW254" s="98"/>
      <c r="FX254" s="97"/>
      <c r="FY254" s="98"/>
      <c r="FZ254" s="97"/>
      <c r="GA254" s="98"/>
      <c r="GB254" s="97"/>
      <c r="GC254" s="98"/>
      <c r="GD254" s="97"/>
      <c r="GE254" s="98"/>
      <c r="GF254" s="97"/>
      <c r="GG254" s="98"/>
      <c r="GH254" s="97"/>
      <c r="GI254" s="98"/>
      <c r="GJ254" s="97"/>
      <c r="GK254" s="98"/>
      <c r="GL254" s="97"/>
      <c r="GM254" s="98"/>
      <c r="GN254" s="97"/>
      <c r="GO254" s="98"/>
      <c r="GP254" s="97"/>
      <c r="GQ254" s="98"/>
      <c r="GR254" s="97"/>
      <c r="GS254" s="98"/>
      <c r="GT254" s="97"/>
      <c r="GU254" s="98"/>
      <c r="GV254" s="97"/>
      <c r="GW254" s="98"/>
      <c r="GX254" s="97"/>
      <c r="GY254" s="98"/>
      <c r="GZ254" s="97"/>
      <c r="HA254" s="98"/>
      <c r="HB254" s="97"/>
      <c r="HC254" s="98"/>
      <c r="HD254" s="97"/>
      <c r="HE254" s="98"/>
      <c r="HF254" s="97"/>
      <c r="HG254" s="98"/>
      <c r="HH254" s="97"/>
      <c r="HI254" s="98"/>
      <c r="HJ254" s="97"/>
      <c r="HK254" s="98"/>
      <c r="HL254" s="97"/>
      <c r="HM254" s="98"/>
      <c r="HN254" s="97"/>
      <c r="HO254" s="98"/>
      <c r="HP254" s="97"/>
      <c r="HQ254" s="98"/>
      <c r="HR254" s="97"/>
      <c r="HS254" s="98"/>
      <c r="HT254" s="97"/>
      <c r="HU254" s="98"/>
      <c r="HV254" s="97"/>
      <c r="HW254" s="98"/>
      <c r="HX254" s="97"/>
      <c r="HY254" s="98"/>
      <c r="HZ254" s="97"/>
      <c r="IA254" s="98"/>
      <c r="IB254" s="97"/>
      <c r="IC254" s="98"/>
      <c r="ID254" s="97"/>
      <c r="IE254" s="98"/>
      <c r="IF254" s="97"/>
      <c r="IG254" s="98"/>
      <c r="IH254" s="97"/>
      <c r="II254" s="98"/>
      <c r="IJ254" s="97"/>
      <c r="IK254" s="98"/>
      <c r="IL254" s="97"/>
      <c r="IM254" s="98"/>
      <c r="IN254" s="97"/>
      <c r="IO254" s="98"/>
      <c r="IP254" s="97"/>
      <c r="IQ254" s="98"/>
      <c r="IR254" s="97"/>
      <c r="IS254" s="98"/>
      <c r="IT254" s="97"/>
      <c r="IU254" s="98"/>
      <c r="IV254" s="97"/>
    </row>
    <row r="255" spans="1:13" ht="18.75" customHeight="1" outlineLevel="1">
      <c r="A255" s="205" t="s">
        <v>21</v>
      </c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</row>
    <row r="256" spans="1:17" ht="31.5" outlineLevel="1">
      <c r="A256" s="29">
        <v>174</v>
      </c>
      <c r="B256" s="30" t="s">
        <v>117</v>
      </c>
      <c r="C256" s="31" t="s">
        <v>50</v>
      </c>
      <c r="D256" s="32">
        <v>19</v>
      </c>
      <c r="E256" s="33">
        <f>F256/D256</f>
        <v>0.6</v>
      </c>
      <c r="F256" s="33">
        <v>11.4</v>
      </c>
      <c r="G256" s="36"/>
      <c r="H256" s="36"/>
      <c r="I256" s="36"/>
      <c r="J256" s="35" t="s">
        <v>35</v>
      </c>
      <c r="K256" s="36"/>
      <c r="L256" s="39"/>
      <c r="M256" s="31"/>
      <c r="Q256" s="6"/>
    </row>
    <row r="257" spans="1:17" ht="15.75" outlineLevel="1">
      <c r="A257" s="29">
        <v>175</v>
      </c>
      <c r="B257" s="30" t="s">
        <v>118</v>
      </c>
      <c r="C257" s="31" t="s">
        <v>50</v>
      </c>
      <c r="D257" s="32">
        <v>5</v>
      </c>
      <c r="E257" s="33">
        <f>F257/D257</f>
        <v>0.4</v>
      </c>
      <c r="F257" s="33">
        <v>2</v>
      </c>
      <c r="G257" s="35" t="s">
        <v>35</v>
      </c>
      <c r="H257" s="35" t="s">
        <v>35</v>
      </c>
      <c r="I257" s="35" t="s">
        <v>35</v>
      </c>
      <c r="J257" s="36"/>
      <c r="K257" s="36"/>
      <c r="L257" s="39"/>
      <c r="M257" s="31"/>
      <c r="Q257" s="6"/>
    </row>
    <row r="258" spans="1:17" ht="15.75" outlineLevel="1">
      <c r="A258" s="29">
        <v>176</v>
      </c>
      <c r="B258" s="30" t="s">
        <v>119</v>
      </c>
      <c r="C258" s="31" t="s">
        <v>213</v>
      </c>
      <c r="D258" s="32">
        <v>8</v>
      </c>
      <c r="E258" s="33">
        <f>F258/D258</f>
        <v>0.4</v>
      </c>
      <c r="F258" s="33">
        <v>3.2</v>
      </c>
      <c r="G258" s="35" t="s">
        <v>35</v>
      </c>
      <c r="H258" s="35" t="s">
        <v>35</v>
      </c>
      <c r="I258" s="35" t="s">
        <v>35</v>
      </c>
      <c r="J258" s="36"/>
      <c r="K258" s="36"/>
      <c r="L258" s="39"/>
      <c r="M258" s="31"/>
      <c r="Q258" s="6"/>
    </row>
    <row r="259" spans="1:17" ht="15.75" outlineLevel="1">
      <c r="A259" s="29">
        <v>177</v>
      </c>
      <c r="B259" s="30" t="s">
        <v>120</v>
      </c>
      <c r="C259" s="31" t="s">
        <v>50</v>
      </c>
      <c r="D259" s="32">
        <v>5</v>
      </c>
      <c r="E259" s="33">
        <f>F259/D259</f>
        <v>1.1</v>
      </c>
      <c r="F259" s="33">
        <v>5.5</v>
      </c>
      <c r="G259" s="35" t="s">
        <v>35</v>
      </c>
      <c r="H259" s="35" t="s">
        <v>35</v>
      </c>
      <c r="I259" s="35" t="s">
        <v>35</v>
      </c>
      <c r="J259" s="36"/>
      <c r="K259" s="36"/>
      <c r="L259" s="39"/>
      <c r="M259" s="31"/>
      <c r="Q259" s="6"/>
    </row>
    <row r="260" spans="1:13" ht="15.75" outlineLevel="1">
      <c r="A260" s="205" t="s">
        <v>22</v>
      </c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</row>
    <row r="261" spans="1:17" ht="15.75" outlineLevel="1">
      <c r="A261" s="29">
        <v>178</v>
      </c>
      <c r="B261" s="30" t="s">
        <v>122</v>
      </c>
      <c r="C261" s="31" t="s">
        <v>47</v>
      </c>
      <c r="D261" s="32">
        <v>9</v>
      </c>
      <c r="E261" s="33">
        <f>F261/D261</f>
        <v>0.8</v>
      </c>
      <c r="F261" s="33">
        <v>7.2</v>
      </c>
      <c r="G261" s="44"/>
      <c r="H261" s="35"/>
      <c r="I261" s="35"/>
      <c r="J261" s="35" t="s">
        <v>35</v>
      </c>
      <c r="K261" s="44"/>
      <c r="L261" s="44"/>
      <c r="M261" s="31"/>
      <c r="Q261" s="6"/>
    </row>
    <row r="262" spans="1:17" ht="16.5" outlineLevel="1" thickBot="1">
      <c r="A262" s="29">
        <v>179</v>
      </c>
      <c r="B262" s="30" t="s">
        <v>123</v>
      </c>
      <c r="C262" s="31" t="s">
        <v>50</v>
      </c>
      <c r="D262" s="32">
        <v>4</v>
      </c>
      <c r="E262" s="33">
        <f>F262/D262</f>
        <v>0</v>
      </c>
      <c r="F262" s="33">
        <v>0</v>
      </c>
      <c r="G262" s="44"/>
      <c r="H262" s="35"/>
      <c r="I262" s="35" t="s">
        <v>35</v>
      </c>
      <c r="J262" s="35"/>
      <c r="K262" s="44"/>
      <c r="L262" s="44"/>
      <c r="M262" s="31"/>
      <c r="Q262" s="6"/>
    </row>
    <row r="263" spans="1:256" s="7" customFormat="1" ht="49.5" customHeight="1" outlineLevel="1" thickBot="1">
      <c r="A263" s="187" t="s">
        <v>121</v>
      </c>
      <c r="B263" s="188"/>
      <c r="C263" s="188"/>
      <c r="D263" s="188"/>
      <c r="E263" s="189">
        <f>SUM(F256:F259,F261:F262)</f>
        <v>29.3</v>
      </c>
      <c r="F263" s="189"/>
      <c r="G263" s="189"/>
      <c r="H263" s="189"/>
      <c r="I263" s="189"/>
      <c r="J263" s="189"/>
      <c r="K263" s="189"/>
      <c r="L263" s="189"/>
      <c r="M263" s="190"/>
      <c r="N263" s="97"/>
      <c r="O263" s="98"/>
      <c r="P263" s="97"/>
      <c r="Q263" s="98"/>
      <c r="R263" s="97"/>
      <c r="S263" s="98"/>
      <c r="T263" s="97"/>
      <c r="U263" s="98"/>
      <c r="V263" s="97"/>
      <c r="W263" s="98"/>
      <c r="X263" s="97"/>
      <c r="Y263" s="98"/>
      <c r="Z263" s="97"/>
      <c r="AA263" s="98"/>
      <c r="AB263" s="97"/>
      <c r="AC263" s="98"/>
      <c r="AD263" s="97"/>
      <c r="AE263" s="98"/>
      <c r="AF263" s="97"/>
      <c r="AG263" s="98"/>
      <c r="AH263" s="97"/>
      <c r="AI263" s="98"/>
      <c r="AJ263" s="97"/>
      <c r="AK263" s="98"/>
      <c r="AL263" s="97"/>
      <c r="AM263" s="98"/>
      <c r="AN263" s="97"/>
      <c r="AO263" s="98"/>
      <c r="AP263" s="97"/>
      <c r="AQ263" s="98"/>
      <c r="AR263" s="97"/>
      <c r="AS263" s="98"/>
      <c r="AT263" s="97"/>
      <c r="AU263" s="98"/>
      <c r="AV263" s="97"/>
      <c r="AW263" s="98"/>
      <c r="AX263" s="97"/>
      <c r="AY263" s="98"/>
      <c r="AZ263" s="97"/>
      <c r="BA263" s="98"/>
      <c r="BB263" s="97"/>
      <c r="BC263" s="98"/>
      <c r="BD263" s="97"/>
      <c r="BE263" s="98"/>
      <c r="BF263" s="97"/>
      <c r="BG263" s="98"/>
      <c r="BH263" s="97"/>
      <c r="BI263" s="98"/>
      <c r="BJ263" s="97"/>
      <c r="BK263" s="98"/>
      <c r="BL263" s="97"/>
      <c r="BM263" s="98"/>
      <c r="BN263" s="97"/>
      <c r="BO263" s="98"/>
      <c r="BP263" s="97"/>
      <c r="BQ263" s="98"/>
      <c r="BR263" s="97"/>
      <c r="BS263" s="98"/>
      <c r="BT263" s="97"/>
      <c r="BU263" s="98"/>
      <c r="BV263" s="97"/>
      <c r="BW263" s="98"/>
      <c r="BX263" s="97"/>
      <c r="BY263" s="98"/>
      <c r="BZ263" s="97"/>
      <c r="CA263" s="98"/>
      <c r="CB263" s="97"/>
      <c r="CC263" s="98"/>
      <c r="CD263" s="97"/>
      <c r="CE263" s="98"/>
      <c r="CF263" s="97"/>
      <c r="CG263" s="98"/>
      <c r="CH263" s="97"/>
      <c r="CI263" s="98"/>
      <c r="CJ263" s="97"/>
      <c r="CK263" s="98"/>
      <c r="CL263" s="97"/>
      <c r="CM263" s="98"/>
      <c r="CN263" s="97"/>
      <c r="CO263" s="98"/>
      <c r="CP263" s="97"/>
      <c r="CQ263" s="98"/>
      <c r="CR263" s="97"/>
      <c r="CS263" s="98"/>
      <c r="CT263" s="97"/>
      <c r="CU263" s="98"/>
      <c r="CV263" s="97"/>
      <c r="CW263" s="98"/>
      <c r="CX263" s="97"/>
      <c r="CY263" s="98"/>
      <c r="CZ263" s="97"/>
      <c r="DA263" s="98"/>
      <c r="DB263" s="97"/>
      <c r="DC263" s="98"/>
      <c r="DD263" s="97"/>
      <c r="DE263" s="98"/>
      <c r="DF263" s="97"/>
      <c r="DG263" s="98"/>
      <c r="DH263" s="97"/>
      <c r="DI263" s="98"/>
      <c r="DJ263" s="97"/>
      <c r="DK263" s="98"/>
      <c r="DL263" s="97"/>
      <c r="DM263" s="98"/>
      <c r="DN263" s="97"/>
      <c r="DO263" s="98"/>
      <c r="DP263" s="97"/>
      <c r="DQ263" s="98"/>
      <c r="DR263" s="97"/>
      <c r="DS263" s="98"/>
      <c r="DT263" s="97"/>
      <c r="DU263" s="98"/>
      <c r="DV263" s="97"/>
      <c r="DW263" s="98"/>
      <c r="DX263" s="97"/>
      <c r="DY263" s="98"/>
      <c r="DZ263" s="97"/>
      <c r="EA263" s="98"/>
      <c r="EB263" s="97"/>
      <c r="EC263" s="98"/>
      <c r="ED263" s="97"/>
      <c r="EE263" s="98"/>
      <c r="EF263" s="97"/>
      <c r="EG263" s="98"/>
      <c r="EH263" s="97"/>
      <c r="EI263" s="98"/>
      <c r="EJ263" s="97"/>
      <c r="EK263" s="98"/>
      <c r="EL263" s="97"/>
      <c r="EM263" s="98"/>
      <c r="EN263" s="97"/>
      <c r="EO263" s="98"/>
      <c r="EP263" s="97"/>
      <c r="EQ263" s="98"/>
      <c r="ER263" s="97"/>
      <c r="ES263" s="98"/>
      <c r="ET263" s="97"/>
      <c r="EU263" s="98"/>
      <c r="EV263" s="97"/>
      <c r="EW263" s="98"/>
      <c r="EX263" s="97"/>
      <c r="EY263" s="98"/>
      <c r="EZ263" s="97"/>
      <c r="FA263" s="98"/>
      <c r="FB263" s="97"/>
      <c r="FC263" s="98"/>
      <c r="FD263" s="97"/>
      <c r="FE263" s="98"/>
      <c r="FF263" s="97"/>
      <c r="FG263" s="98"/>
      <c r="FH263" s="97"/>
      <c r="FI263" s="98"/>
      <c r="FJ263" s="97"/>
      <c r="FK263" s="98"/>
      <c r="FL263" s="97"/>
      <c r="FM263" s="98"/>
      <c r="FN263" s="97"/>
      <c r="FO263" s="98"/>
      <c r="FP263" s="97"/>
      <c r="FQ263" s="98"/>
      <c r="FR263" s="97"/>
      <c r="FS263" s="98"/>
      <c r="FT263" s="97"/>
      <c r="FU263" s="98"/>
      <c r="FV263" s="97"/>
      <c r="FW263" s="98"/>
      <c r="FX263" s="97"/>
      <c r="FY263" s="98"/>
      <c r="FZ263" s="97"/>
      <c r="GA263" s="98"/>
      <c r="GB263" s="97"/>
      <c r="GC263" s="98"/>
      <c r="GD263" s="97"/>
      <c r="GE263" s="98"/>
      <c r="GF263" s="97"/>
      <c r="GG263" s="98"/>
      <c r="GH263" s="97"/>
      <c r="GI263" s="98"/>
      <c r="GJ263" s="97"/>
      <c r="GK263" s="98"/>
      <c r="GL263" s="97"/>
      <c r="GM263" s="98"/>
      <c r="GN263" s="97"/>
      <c r="GO263" s="98"/>
      <c r="GP263" s="97"/>
      <c r="GQ263" s="98"/>
      <c r="GR263" s="97"/>
      <c r="GS263" s="98"/>
      <c r="GT263" s="97"/>
      <c r="GU263" s="98"/>
      <c r="GV263" s="97"/>
      <c r="GW263" s="98"/>
      <c r="GX263" s="97"/>
      <c r="GY263" s="98"/>
      <c r="GZ263" s="97"/>
      <c r="HA263" s="98"/>
      <c r="HB263" s="97"/>
      <c r="HC263" s="98"/>
      <c r="HD263" s="97"/>
      <c r="HE263" s="98"/>
      <c r="HF263" s="97"/>
      <c r="HG263" s="98"/>
      <c r="HH263" s="97"/>
      <c r="HI263" s="98"/>
      <c r="HJ263" s="97"/>
      <c r="HK263" s="98"/>
      <c r="HL263" s="97"/>
      <c r="HM263" s="98"/>
      <c r="HN263" s="97"/>
      <c r="HO263" s="98"/>
      <c r="HP263" s="97"/>
      <c r="HQ263" s="98"/>
      <c r="HR263" s="97"/>
      <c r="HS263" s="98"/>
      <c r="HT263" s="97"/>
      <c r="HU263" s="98"/>
      <c r="HV263" s="97"/>
      <c r="HW263" s="98"/>
      <c r="HX263" s="97"/>
      <c r="HY263" s="98"/>
      <c r="HZ263" s="97"/>
      <c r="IA263" s="98"/>
      <c r="IB263" s="97"/>
      <c r="IC263" s="98"/>
      <c r="ID263" s="97"/>
      <c r="IE263" s="98"/>
      <c r="IF263" s="97"/>
      <c r="IG263" s="98"/>
      <c r="IH263" s="97"/>
      <c r="II263" s="98"/>
      <c r="IJ263" s="97"/>
      <c r="IK263" s="98"/>
      <c r="IL263" s="97"/>
      <c r="IM263" s="98"/>
      <c r="IN263" s="97"/>
      <c r="IO263" s="98"/>
      <c r="IP263" s="97"/>
      <c r="IQ263" s="98"/>
      <c r="IR263" s="97"/>
      <c r="IS263" s="98"/>
      <c r="IT263" s="97"/>
      <c r="IU263" s="98"/>
      <c r="IV263" s="97"/>
    </row>
    <row r="264" spans="1:256" s="7" customFormat="1" ht="27.75" customHeight="1" outlineLevel="1">
      <c r="A264" s="236" t="s">
        <v>410</v>
      </c>
      <c r="B264" s="236"/>
      <c r="C264" s="236"/>
      <c r="D264" s="236"/>
      <c r="E264" s="236"/>
      <c r="F264" s="236"/>
      <c r="G264" s="236"/>
      <c r="H264" s="236"/>
      <c r="I264" s="236"/>
      <c r="J264" s="236"/>
      <c r="K264" s="236"/>
      <c r="L264" s="236"/>
      <c r="M264" s="236"/>
      <c r="N264" s="97"/>
      <c r="O264" s="98"/>
      <c r="P264" s="97"/>
      <c r="Q264" s="98"/>
      <c r="R264" s="97"/>
      <c r="S264" s="98"/>
      <c r="T264" s="97"/>
      <c r="U264" s="98"/>
      <c r="V264" s="97"/>
      <c r="W264" s="98"/>
      <c r="X264" s="97"/>
      <c r="Y264" s="98"/>
      <c r="Z264" s="97"/>
      <c r="AA264" s="98"/>
      <c r="AB264" s="97"/>
      <c r="AC264" s="98"/>
      <c r="AD264" s="97"/>
      <c r="AE264" s="98"/>
      <c r="AF264" s="97"/>
      <c r="AG264" s="98"/>
      <c r="AH264" s="97"/>
      <c r="AI264" s="98"/>
      <c r="AJ264" s="97"/>
      <c r="AK264" s="98"/>
      <c r="AL264" s="97"/>
      <c r="AM264" s="98"/>
      <c r="AN264" s="97"/>
      <c r="AO264" s="98"/>
      <c r="AP264" s="97"/>
      <c r="AQ264" s="98"/>
      <c r="AR264" s="97"/>
      <c r="AS264" s="98"/>
      <c r="AT264" s="97"/>
      <c r="AU264" s="98"/>
      <c r="AV264" s="97"/>
      <c r="AW264" s="98"/>
      <c r="AX264" s="97"/>
      <c r="AY264" s="98"/>
      <c r="AZ264" s="97"/>
      <c r="BA264" s="98"/>
      <c r="BB264" s="97"/>
      <c r="BC264" s="98"/>
      <c r="BD264" s="97"/>
      <c r="BE264" s="98"/>
      <c r="BF264" s="97"/>
      <c r="BG264" s="98"/>
      <c r="BH264" s="97"/>
      <c r="BI264" s="98"/>
      <c r="BJ264" s="97"/>
      <c r="BK264" s="98"/>
      <c r="BL264" s="97"/>
      <c r="BM264" s="98"/>
      <c r="BN264" s="97"/>
      <c r="BO264" s="98"/>
      <c r="BP264" s="97"/>
      <c r="BQ264" s="98"/>
      <c r="BR264" s="97"/>
      <c r="BS264" s="98"/>
      <c r="BT264" s="97"/>
      <c r="BU264" s="98"/>
      <c r="BV264" s="97"/>
      <c r="BW264" s="98"/>
      <c r="BX264" s="97"/>
      <c r="BY264" s="98"/>
      <c r="BZ264" s="97"/>
      <c r="CA264" s="98"/>
      <c r="CB264" s="97"/>
      <c r="CC264" s="98"/>
      <c r="CD264" s="97"/>
      <c r="CE264" s="98"/>
      <c r="CF264" s="97"/>
      <c r="CG264" s="98"/>
      <c r="CH264" s="97"/>
      <c r="CI264" s="98"/>
      <c r="CJ264" s="97"/>
      <c r="CK264" s="98"/>
      <c r="CL264" s="97"/>
      <c r="CM264" s="98"/>
      <c r="CN264" s="97"/>
      <c r="CO264" s="98"/>
      <c r="CP264" s="97"/>
      <c r="CQ264" s="98"/>
      <c r="CR264" s="97"/>
      <c r="CS264" s="98"/>
      <c r="CT264" s="97"/>
      <c r="CU264" s="98"/>
      <c r="CV264" s="97"/>
      <c r="CW264" s="98"/>
      <c r="CX264" s="97"/>
      <c r="CY264" s="98"/>
      <c r="CZ264" s="97"/>
      <c r="DA264" s="98"/>
      <c r="DB264" s="97"/>
      <c r="DC264" s="98"/>
      <c r="DD264" s="97"/>
      <c r="DE264" s="98"/>
      <c r="DF264" s="97"/>
      <c r="DG264" s="98"/>
      <c r="DH264" s="97"/>
      <c r="DI264" s="98"/>
      <c r="DJ264" s="97"/>
      <c r="DK264" s="98"/>
      <c r="DL264" s="97"/>
      <c r="DM264" s="98"/>
      <c r="DN264" s="97"/>
      <c r="DO264" s="98"/>
      <c r="DP264" s="97"/>
      <c r="DQ264" s="98"/>
      <c r="DR264" s="97"/>
      <c r="DS264" s="98"/>
      <c r="DT264" s="97"/>
      <c r="DU264" s="98"/>
      <c r="DV264" s="97"/>
      <c r="DW264" s="98"/>
      <c r="DX264" s="97"/>
      <c r="DY264" s="98"/>
      <c r="DZ264" s="97"/>
      <c r="EA264" s="98"/>
      <c r="EB264" s="97"/>
      <c r="EC264" s="98"/>
      <c r="ED264" s="97"/>
      <c r="EE264" s="98"/>
      <c r="EF264" s="97"/>
      <c r="EG264" s="98"/>
      <c r="EH264" s="97"/>
      <c r="EI264" s="98"/>
      <c r="EJ264" s="97"/>
      <c r="EK264" s="98"/>
      <c r="EL264" s="97"/>
      <c r="EM264" s="98"/>
      <c r="EN264" s="97"/>
      <c r="EO264" s="98"/>
      <c r="EP264" s="97"/>
      <c r="EQ264" s="98"/>
      <c r="ER264" s="97"/>
      <c r="ES264" s="98"/>
      <c r="ET264" s="97"/>
      <c r="EU264" s="98"/>
      <c r="EV264" s="97"/>
      <c r="EW264" s="98"/>
      <c r="EX264" s="97"/>
      <c r="EY264" s="98"/>
      <c r="EZ264" s="97"/>
      <c r="FA264" s="98"/>
      <c r="FB264" s="97"/>
      <c r="FC264" s="98"/>
      <c r="FD264" s="97"/>
      <c r="FE264" s="98"/>
      <c r="FF264" s="97"/>
      <c r="FG264" s="98"/>
      <c r="FH264" s="97"/>
      <c r="FI264" s="98"/>
      <c r="FJ264" s="97"/>
      <c r="FK264" s="98"/>
      <c r="FL264" s="97"/>
      <c r="FM264" s="98"/>
      <c r="FN264" s="97"/>
      <c r="FO264" s="98"/>
      <c r="FP264" s="97"/>
      <c r="FQ264" s="98"/>
      <c r="FR264" s="97"/>
      <c r="FS264" s="98"/>
      <c r="FT264" s="97"/>
      <c r="FU264" s="98"/>
      <c r="FV264" s="97"/>
      <c r="FW264" s="98"/>
      <c r="FX264" s="97"/>
      <c r="FY264" s="98"/>
      <c r="FZ264" s="97"/>
      <c r="GA264" s="98"/>
      <c r="GB264" s="97"/>
      <c r="GC264" s="98"/>
      <c r="GD264" s="97"/>
      <c r="GE264" s="98"/>
      <c r="GF264" s="97"/>
      <c r="GG264" s="98"/>
      <c r="GH264" s="97"/>
      <c r="GI264" s="98"/>
      <c r="GJ264" s="97"/>
      <c r="GK264" s="98"/>
      <c r="GL264" s="97"/>
      <c r="GM264" s="98"/>
      <c r="GN264" s="97"/>
      <c r="GO264" s="98"/>
      <c r="GP264" s="97"/>
      <c r="GQ264" s="98"/>
      <c r="GR264" s="97"/>
      <c r="GS264" s="98"/>
      <c r="GT264" s="97"/>
      <c r="GU264" s="98"/>
      <c r="GV264" s="97"/>
      <c r="GW264" s="98"/>
      <c r="GX264" s="97"/>
      <c r="GY264" s="98"/>
      <c r="GZ264" s="97"/>
      <c r="HA264" s="98"/>
      <c r="HB264" s="97"/>
      <c r="HC264" s="98"/>
      <c r="HD264" s="97"/>
      <c r="HE264" s="98"/>
      <c r="HF264" s="97"/>
      <c r="HG264" s="98"/>
      <c r="HH264" s="97"/>
      <c r="HI264" s="98"/>
      <c r="HJ264" s="97"/>
      <c r="HK264" s="98"/>
      <c r="HL264" s="97"/>
      <c r="HM264" s="98"/>
      <c r="HN264" s="97"/>
      <c r="HO264" s="98"/>
      <c r="HP264" s="97"/>
      <c r="HQ264" s="98"/>
      <c r="HR264" s="97"/>
      <c r="HS264" s="98"/>
      <c r="HT264" s="97"/>
      <c r="HU264" s="98"/>
      <c r="HV264" s="97"/>
      <c r="HW264" s="98"/>
      <c r="HX264" s="97"/>
      <c r="HY264" s="98"/>
      <c r="HZ264" s="97"/>
      <c r="IA264" s="98"/>
      <c r="IB264" s="97"/>
      <c r="IC264" s="98"/>
      <c r="ID264" s="97"/>
      <c r="IE264" s="98"/>
      <c r="IF264" s="97"/>
      <c r="IG264" s="98"/>
      <c r="IH264" s="97"/>
      <c r="II264" s="98"/>
      <c r="IJ264" s="97"/>
      <c r="IK264" s="98"/>
      <c r="IL264" s="97"/>
      <c r="IM264" s="98"/>
      <c r="IN264" s="97"/>
      <c r="IO264" s="98"/>
      <c r="IP264" s="97"/>
      <c r="IQ264" s="98"/>
      <c r="IR264" s="97"/>
      <c r="IS264" s="98"/>
      <c r="IT264" s="97"/>
      <c r="IU264" s="98"/>
      <c r="IV264" s="97"/>
    </row>
    <row r="265" spans="1:13" ht="31.5" outlineLevel="1">
      <c r="A265" s="31">
        <v>180</v>
      </c>
      <c r="B265" s="30" t="s">
        <v>414</v>
      </c>
      <c r="C265" s="31" t="s">
        <v>47</v>
      </c>
      <c r="D265" s="32">
        <v>602.9</v>
      </c>
      <c r="E265" s="33">
        <f aca="true" t="shared" si="11" ref="E265:E271">F265/D265</f>
        <v>4.154138331398243</v>
      </c>
      <c r="F265" s="33">
        <v>2504.53</v>
      </c>
      <c r="G265" s="35" t="s">
        <v>35</v>
      </c>
      <c r="H265" s="65" t="s">
        <v>35</v>
      </c>
      <c r="I265" s="35" t="s">
        <v>35</v>
      </c>
      <c r="J265" s="65" t="s">
        <v>35</v>
      </c>
      <c r="K265" s="65" t="s">
        <v>35</v>
      </c>
      <c r="L265" s="65" t="s">
        <v>35</v>
      </c>
      <c r="M265" s="31"/>
    </row>
    <row r="266" spans="1:13" ht="31.5" outlineLevel="1">
      <c r="A266" s="31">
        <v>181</v>
      </c>
      <c r="B266" s="30" t="s">
        <v>415</v>
      </c>
      <c r="C266" s="31" t="s">
        <v>47</v>
      </c>
      <c r="D266" s="32">
        <v>1390</v>
      </c>
      <c r="E266" s="33">
        <f t="shared" si="11"/>
        <v>0.6986884892086331</v>
      </c>
      <c r="F266" s="33">
        <v>971.177</v>
      </c>
      <c r="G266" s="35" t="s">
        <v>35</v>
      </c>
      <c r="H266" s="65" t="s">
        <v>35</v>
      </c>
      <c r="I266" s="35" t="s">
        <v>35</v>
      </c>
      <c r="J266" s="65" t="s">
        <v>35</v>
      </c>
      <c r="K266" s="65" t="s">
        <v>35</v>
      </c>
      <c r="L266" s="65" t="s">
        <v>35</v>
      </c>
      <c r="M266" s="31"/>
    </row>
    <row r="267" spans="1:13" ht="31.5" outlineLevel="1">
      <c r="A267" s="31">
        <v>182</v>
      </c>
      <c r="B267" s="30" t="s">
        <v>416</v>
      </c>
      <c r="C267" s="67" t="s">
        <v>47</v>
      </c>
      <c r="D267" s="32">
        <v>2539.8</v>
      </c>
      <c r="E267" s="33">
        <f t="shared" si="11"/>
        <v>2.3790416568233717</v>
      </c>
      <c r="F267" s="33">
        <v>6042.29</v>
      </c>
      <c r="G267" s="35" t="s">
        <v>35</v>
      </c>
      <c r="H267" s="65" t="s">
        <v>35</v>
      </c>
      <c r="I267" s="35" t="s">
        <v>35</v>
      </c>
      <c r="J267" s="65" t="s">
        <v>35</v>
      </c>
      <c r="K267" s="65" t="s">
        <v>35</v>
      </c>
      <c r="L267" s="65" t="s">
        <v>35</v>
      </c>
      <c r="M267" s="31"/>
    </row>
    <row r="268" spans="1:13" ht="15.75" outlineLevel="1">
      <c r="A268" s="31">
        <v>183</v>
      </c>
      <c r="B268" s="30" t="s">
        <v>417</v>
      </c>
      <c r="C268" s="32" t="s">
        <v>367</v>
      </c>
      <c r="D268" s="32">
        <v>2</v>
      </c>
      <c r="E268" s="63">
        <f t="shared" si="11"/>
        <v>2390.004</v>
      </c>
      <c r="F268" s="63">
        <v>4780.008</v>
      </c>
      <c r="G268" s="37" t="s">
        <v>35</v>
      </c>
      <c r="H268" s="37" t="s">
        <v>35</v>
      </c>
      <c r="I268" s="37" t="s">
        <v>35</v>
      </c>
      <c r="J268" s="37" t="s">
        <v>35</v>
      </c>
      <c r="K268" s="37" t="s">
        <v>35</v>
      </c>
      <c r="L268" s="37" t="s">
        <v>35</v>
      </c>
      <c r="M268" s="31"/>
    </row>
    <row r="269" spans="1:13" ht="15.75" outlineLevel="1">
      <c r="A269" s="31">
        <v>184</v>
      </c>
      <c r="B269" s="30" t="s">
        <v>418</v>
      </c>
      <c r="C269" s="32" t="s">
        <v>367</v>
      </c>
      <c r="D269" s="32">
        <v>2</v>
      </c>
      <c r="E269" s="63">
        <f t="shared" si="11"/>
        <v>2390.004</v>
      </c>
      <c r="F269" s="63">
        <v>4780.008</v>
      </c>
      <c r="G269" s="37" t="s">
        <v>35</v>
      </c>
      <c r="H269" s="37" t="s">
        <v>35</v>
      </c>
      <c r="I269" s="37" t="s">
        <v>35</v>
      </c>
      <c r="J269" s="37" t="s">
        <v>35</v>
      </c>
      <c r="K269" s="37" t="s">
        <v>35</v>
      </c>
      <c r="L269" s="37" t="s">
        <v>35</v>
      </c>
      <c r="M269" s="31"/>
    </row>
    <row r="270" spans="1:13" ht="15.75" outlineLevel="1">
      <c r="A270" s="31">
        <v>185</v>
      </c>
      <c r="B270" s="30" t="s">
        <v>419</v>
      </c>
      <c r="C270" s="31" t="s">
        <v>47</v>
      </c>
      <c r="D270" s="32">
        <v>2261.2</v>
      </c>
      <c r="E270" s="33">
        <f t="shared" si="11"/>
        <v>1.6814434813373431</v>
      </c>
      <c r="F270" s="33">
        <v>3802.08</v>
      </c>
      <c r="G270" s="35" t="s">
        <v>35</v>
      </c>
      <c r="H270" s="35" t="s">
        <v>35</v>
      </c>
      <c r="I270" s="35" t="s">
        <v>35</v>
      </c>
      <c r="J270" s="35" t="s">
        <v>35</v>
      </c>
      <c r="K270" s="35" t="s">
        <v>35</v>
      </c>
      <c r="L270" s="35" t="s">
        <v>35</v>
      </c>
      <c r="M270" s="31"/>
    </row>
    <row r="271" spans="1:13" s="74" customFormat="1" ht="16.5" customHeight="1" outlineLevel="1">
      <c r="A271" s="31">
        <v>186</v>
      </c>
      <c r="B271" s="30" t="s">
        <v>412</v>
      </c>
      <c r="C271" s="31" t="s">
        <v>47</v>
      </c>
      <c r="D271" s="31">
        <v>879.7</v>
      </c>
      <c r="E271" s="71">
        <f t="shared" si="11"/>
        <v>3.227518472206434</v>
      </c>
      <c r="F271" s="71">
        <v>2839.248</v>
      </c>
      <c r="G271" s="73" t="s">
        <v>35</v>
      </c>
      <c r="H271" s="73" t="s">
        <v>35</v>
      </c>
      <c r="I271" s="73" t="s">
        <v>35</v>
      </c>
      <c r="J271" s="73" t="s">
        <v>35</v>
      </c>
      <c r="K271" s="73" t="s">
        <v>35</v>
      </c>
      <c r="L271" s="73" t="s">
        <v>35</v>
      </c>
      <c r="M271" s="31"/>
    </row>
    <row r="272" spans="1:13" s="74" customFormat="1" ht="23.25" customHeight="1" outlineLevel="1">
      <c r="A272" s="240" t="s">
        <v>413</v>
      </c>
      <c r="B272" s="241"/>
      <c r="C272" s="241"/>
      <c r="D272" s="241"/>
      <c r="E272" s="241"/>
      <c r="F272" s="242"/>
      <c r="G272" s="237">
        <f>SUM(F265:F271)</f>
        <v>25719.341</v>
      </c>
      <c r="H272" s="238"/>
      <c r="I272" s="238"/>
      <c r="J272" s="238"/>
      <c r="K272" s="238"/>
      <c r="L272" s="238"/>
      <c r="M272" s="239"/>
    </row>
    <row r="273" spans="1:13" ht="24" customHeight="1">
      <c r="A273" s="165" t="s">
        <v>6</v>
      </c>
      <c r="B273" s="165"/>
      <c r="C273" s="165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</row>
    <row r="274" spans="1:13" ht="15.75">
      <c r="A274" s="31">
        <v>186</v>
      </c>
      <c r="B274" s="93" t="s">
        <v>420</v>
      </c>
      <c r="C274" s="31"/>
      <c r="D274" s="31"/>
      <c r="E274" s="71"/>
      <c r="F274" s="89">
        <v>1580</v>
      </c>
      <c r="G274" s="44"/>
      <c r="H274" s="44"/>
      <c r="I274" s="44" t="s">
        <v>35</v>
      </c>
      <c r="J274" s="44" t="s">
        <v>35</v>
      </c>
      <c r="K274" s="44" t="s">
        <v>35</v>
      </c>
      <c r="L274" s="44" t="s">
        <v>35</v>
      </c>
      <c r="M274" s="31"/>
    </row>
    <row r="275" spans="1:13" ht="15.75">
      <c r="A275" s="31">
        <v>187</v>
      </c>
      <c r="B275" s="93" t="s">
        <v>127</v>
      </c>
      <c r="C275" s="67"/>
      <c r="D275" s="67"/>
      <c r="E275" s="71"/>
      <c r="F275" s="59">
        <v>1000</v>
      </c>
      <c r="G275" s="44" t="s">
        <v>35</v>
      </c>
      <c r="H275" s="44" t="s">
        <v>35</v>
      </c>
      <c r="I275" s="44" t="s">
        <v>35</v>
      </c>
      <c r="J275" s="44" t="s">
        <v>35</v>
      </c>
      <c r="K275" s="44" t="s">
        <v>35</v>
      </c>
      <c r="L275" s="44" t="s">
        <v>35</v>
      </c>
      <c r="M275" s="31"/>
    </row>
    <row r="276" spans="1:13" ht="15.75">
      <c r="A276" s="31">
        <v>188</v>
      </c>
      <c r="B276" s="93" t="s">
        <v>409</v>
      </c>
      <c r="C276" s="67"/>
      <c r="D276" s="67"/>
      <c r="E276" s="71"/>
      <c r="F276" s="59">
        <v>2168</v>
      </c>
      <c r="G276" s="44"/>
      <c r="H276" s="44"/>
      <c r="I276" s="44"/>
      <c r="J276" s="44"/>
      <c r="K276" s="44"/>
      <c r="L276" s="44"/>
      <c r="M276" s="31"/>
    </row>
    <row r="277" spans="1:13" ht="15" customHeight="1">
      <c r="A277" s="31">
        <v>189</v>
      </c>
      <c r="B277" s="45" t="s">
        <v>408</v>
      </c>
      <c r="C277" s="31"/>
      <c r="D277" s="67"/>
      <c r="E277" s="71"/>
      <c r="F277" s="59">
        <v>180</v>
      </c>
      <c r="G277" s="39"/>
      <c r="H277" s="39"/>
      <c r="I277" s="96" t="s">
        <v>35</v>
      </c>
      <c r="J277" s="44" t="s">
        <v>35</v>
      </c>
      <c r="K277" s="44" t="s">
        <v>35</v>
      </c>
      <c r="L277" s="44" t="s">
        <v>35</v>
      </c>
      <c r="M277" s="31"/>
    </row>
    <row r="278" spans="1:13" ht="26.25" customHeight="1" thickBot="1">
      <c r="A278" s="166" t="s">
        <v>125</v>
      </c>
      <c r="B278" s="167"/>
      <c r="C278" s="167"/>
      <c r="D278" s="167"/>
      <c r="E278" s="168">
        <f>SUM(F274:F277)</f>
        <v>4928</v>
      </c>
      <c r="F278" s="168"/>
      <c r="G278" s="168"/>
      <c r="H278" s="168"/>
      <c r="I278" s="168"/>
      <c r="J278" s="168"/>
      <c r="K278" s="168"/>
      <c r="L278" s="168"/>
      <c r="M278" s="169"/>
    </row>
    <row r="279" spans="1:13" ht="30.75" customHeight="1" thickBot="1">
      <c r="A279" s="243" t="s">
        <v>126</v>
      </c>
      <c r="B279" s="243"/>
      <c r="C279" s="243"/>
      <c r="D279" s="243"/>
      <c r="E279" s="243"/>
      <c r="F279" s="243"/>
      <c r="G279" s="222">
        <f>SUM(E44,E70,E106,E127,E136,E144,E152,E170,E235,E253,E263,G272,E278)</f>
        <v>66882.928</v>
      </c>
      <c r="H279" s="222"/>
      <c r="I279" s="222"/>
      <c r="J279" s="222"/>
      <c r="K279" s="222"/>
      <c r="L279" s="222"/>
      <c r="M279" s="222"/>
    </row>
    <row r="280" spans="1:13" ht="24" customHeight="1" thickBot="1">
      <c r="A280" s="233" t="s">
        <v>128</v>
      </c>
      <c r="B280" s="234"/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5"/>
    </row>
    <row r="281" spans="1:13" ht="18.75" thickBot="1">
      <c r="A281" s="230" t="s">
        <v>129</v>
      </c>
      <c r="B281" s="231"/>
      <c r="C281" s="231"/>
      <c r="D281" s="231"/>
      <c r="E281" s="231"/>
      <c r="F281" s="231"/>
      <c r="G281" s="231"/>
      <c r="H281" s="231"/>
      <c r="I281" s="231"/>
      <c r="J281" s="231"/>
      <c r="K281" s="231"/>
      <c r="L281" s="231"/>
      <c r="M281" s="232"/>
    </row>
    <row r="282" spans="1:13" ht="27.75" customHeight="1" thickBot="1">
      <c r="A282" s="224" t="s">
        <v>19</v>
      </c>
      <c r="B282" s="225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26"/>
    </row>
    <row r="283" spans="1:13" ht="18" customHeight="1" thickBot="1">
      <c r="A283" s="227" t="s">
        <v>20</v>
      </c>
      <c r="B283" s="228"/>
      <c r="C283" s="228"/>
      <c r="D283" s="228"/>
      <c r="E283" s="228"/>
      <c r="F283" s="228"/>
      <c r="G283" s="228"/>
      <c r="H283" s="228"/>
      <c r="I283" s="228"/>
      <c r="J283" s="228"/>
      <c r="K283" s="228"/>
      <c r="L283" s="228"/>
      <c r="M283" s="229"/>
    </row>
    <row r="284" spans="1:13" ht="15.75">
      <c r="A284" s="77">
        <v>1</v>
      </c>
      <c r="B284" s="78" t="s">
        <v>323</v>
      </c>
      <c r="C284" s="77" t="s">
        <v>50</v>
      </c>
      <c r="D284" s="77">
        <v>170</v>
      </c>
      <c r="E284" s="79">
        <f>F284/D284</f>
        <v>0.7269294117647059</v>
      </c>
      <c r="F284" s="80">
        <v>123.578</v>
      </c>
      <c r="G284" s="81"/>
      <c r="H284" s="38"/>
      <c r="I284" s="38" t="s">
        <v>35</v>
      </c>
      <c r="J284" s="38"/>
      <c r="K284" s="81"/>
      <c r="L284" s="81"/>
      <c r="M284" s="82"/>
    </row>
    <row r="285" spans="1:13" ht="15.75">
      <c r="A285" s="77">
        <v>2</v>
      </c>
      <c r="B285" s="78" t="s">
        <v>326</v>
      </c>
      <c r="C285" s="77"/>
      <c r="D285" s="77"/>
      <c r="E285" s="79"/>
      <c r="F285" s="80">
        <v>68.98</v>
      </c>
      <c r="G285" s="81"/>
      <c r="H285" s="38"/>
      <c r="I285" s="83"/>
      <c r="J285" s="83" t="s">
        <v>35</v>
      </c>
      <c r="K285" s="81"/>
      <c r="L285" s="81"/>
      <c r="M285" s="82"/>
    </row>
    <row r="286" spans="1:13" ht="15.75">
      <c r="A286" s="77">
        <v>3</v>
      </c>
      <c r="B286" s="78" t="s">
        <v>315</v>
      </c>
      <c r="C286" s="77" t="s">
        <v>50</v>
      </c>
      <c r="D286" s="77">
        <v>56</v>
      </c>
      <c r="E286" s="79">
        <f>F286/D286</f>
        <v>0.7633928571428571</v>
      </c>
      <c r="F286" s="80">
        <v>42.75</v>
      </c>
      <c r="G286" s="81"/>
      <c r="H286" s="84"/>
      <c r="I286" s="38"/>
      <c r="J286" s="83"/>
      <c r="K286" s="81" t="s">
        <v>35</v>
      </c>
      <c r="L286" s="81"/>
      <c r="M286" s="82"/>
    </row>
    <row r="287" spans="1:13" ht="15.75">
      <c r="A287" s="77">
        <v>4</v>
      </c>
      <c r="B287" s="78" t="s">
        <v>316</v>
      </c>
      <c r="C287" s="77" t="s">
        <v>49</v>
      </c>
      <c r="D287" s="77">
        <v>19</v>
      </c>
      <c r="E287" s="79">
        <f aca="true" t="shared" si="12" ref="E287:E294">F287/D287</f>
        <v>1.194736842105263</v>
      </c>
      <c r="F287" s="80">
        <v>22.7</v>
      </c>
      <c r="G287" s="81"/>
      <c r="H287" s="84"/>
      <c r="I287" s="38"/>
      <c r="J287" s="83"/>
      <c r="K287" s="81" t="s">
        <v>35</v>
      </c>
      <c r="L287" s="81"/>
      <c r="M287" s="82"/>
    </row>
    <row r="288" spans="1:13" ht="15.75">
      <c r="A288" s="77">
        <v>5</v>
      </c>
      <c r="B288" s="78" t="s">
        <v>318</v>
      </c>
      <c r="C288" s="77" t="s">
        <v>49</v>
      </c>
      <c r="D288" s="77">
        <v>270</v>
      </c>
      <c r="E288" s="79">
        <f t="shared" si="12"/>
        <v>1.0971296296296298</v>
      </c>
      <c r="F288" s="80">
        <v>296.225</v>
      </c>
      <c r="G288" s="81"/>
      <c r="H288" s="84"/>
      <c r="I288" s="38"/>
      <c r="J288" s="83" t="s">
        <v>35</v>
      </c>
      <c r="K288" s="81"/>
      <c r="L288" s="81"/>
      <c r="M288" s="82"/>
    </row>
    <row r="289" spans="1:13" ht="15.75">
      <c r="A289" s="77">
        <v>6</v>
      </c>
      <c r="B289" s="78" t="s">
        <v>319</v>
      </c>
      <c r="C289" s="77" t="s">
        <v>49</v>
      </c>
      <c r="D289" s="77">
        <v>180</v>
      </c>
      <c r="E289" s="79">
        <f t="shared" si="12"/>
        <v>1.3413666666666666</v>
      </c>
      <c r="F289" s="80">
        <v>241.446</v>
      </c>
      <c r="G289" s="81"/>
      <c r="H289" s="84"/>
      <c r="I289" s="38"/>
      <c r="J289" s="83" t="s">
        <v>35</v>
      </c>
      <c r="K289" s="81"/>
      <c r="L289" s="81"/>
      <c r="M289" s="82"/>
    </row>
    <row r="290" spans="1:13" ht="15.75">
      <c r="A290" s="77">
        <v>7</v>
      </c>
      <c r="B290" s="78" t="s">
        <v>317</v>
      </c>
      <c r="C290" s="77" t="s">
        <v>49</v>
      </c>
      <c r="D290" s="77">
        <v>170</v>
      </c>
      <c r="E290" s="79">
        <f t="shared" si="12"/>
        <v>2.845058823529412</v>
      </c>
      <c r="F290" s="80">
        <v>483.66</v>
      </c>
      <c r="G290" s="81"/>
      <c r="H290" s="84"/>
      <c r="I290" s="84"/>
      <c r="J290" s="38"/>
      <c r="K290" s="81"/>
      <c r="L290" s="81" t="s">
        <v>35</v>
      </c>
      <c r="M290" s="82"/>
    </row>
    <row r="291" spans="1:13" ht="15.75">
      <c r="A291" s="77">
        <v>8</v>
      </c>
      <c r="B291" s="78" t="s">
        <v>324</v>
      </c>
      <c r="C291" s="77" t="s">
        <v>49</v>
      </c>
      <c r="D291" s="77">
        <v>80</v>
      </c>
      <c r="E291" s="79">
        <f t="shared" si="12"/>
        <v>1.1940125</v>
      </c>
      <c r="F291" s="80">
        <v>95.521</v>
      </c>
      <c r="G291" s="81"/>
      <c r="H291" s="84"/>
      <c r="I291" s="84" t="s">
        <v>35</v>
      </c>
      <c r="J291" s="38"/>
      <c r="K291" s="81"/>
      <c r="L291" s="81"/>
      <c r="M291" s="82"/>
    </row>
    <row r="292" spans="1:13" ht="15.75">
      <c r="A292" s="77">
        <v>9</v>
      </c>
      <c r="B292" s="78" t="s">
        <v>321</v>
      </c>
      <c r="C292" s="77" t="s">
        <v>50</v>
      </c>
      <c r="D292" s="77">
        <v>100</v>
      </c>
      <c r="E292" s="79">
        <f t="shared" si="12"/>
        <v>0.83827</v>
      </c>
      <c r="F292" s="80">
        <v>83.827</v>
      </c>
      <c r="G292" s="81"/>
      <c r="H292" s="84"/>
      <c r="I292" s="84"/>
      <c r="J292" s="38"/>
      <c r="K292" s="81" t="s">
        <v>35</v>
      </c>
      <c r="L292" s="81"/>
      <c r="M292" s="82"/>
    </row>
    <row r="293" spans="1:13" ht="15.75">
      <c r="A293" s="77">
        <v>10</v>
      </c>
      <c r="B293" s="78" t="s">
        <v>322</v>
      </c>
      <c r="C293" s="77" t="s">
        <v>50</v>
      </c>
      <c r="D293" s="77">
        <v>100</v>
      </c>
      <c r="E293" s="79">
        <f t="shared" si="12"/>
        <v>0.83827</v>
      </c>
      <c r="F293" s="80">
        <v>83.827</v>
      </c>
      <c r="G293" s="81"/>
      <c r="H293" s="84"/>
      <c r="I293" s="84"/>
      <c r="J293" s="38" t="s">
        <v>35</v>
      </c>
      <c r="K293" s="81"/>
      <c r="L293" s="81"/>
      <c r="M293" s="82"/>
    </row>
    <row r="294" spans="1:13" ht="16.5" thickBot="1">
      <c r="A294" s="77">
        <v>11</v>
      </c>
      <c r="B294" s="78" t="s">
        <v>320</v>
      </c>
      <c r="C294" s="77" t="s">
        <v>50</v>
      </c>
      <c r="D294" s="77">
        <v>50</v>
      </c>
      <c r="E294" s="79">
        <f t="shared" si="12"/>
        <v>0.89632</v>
      </c>
      <c r="F294" s="80">
        <v>44.816</v>
      </c>
      <c r="G294" s="81"/>
      <c r="H294" s="84"/>
      <c r="I294" s="84"/>
      <c r="J294" s="38"/>
      <c r="K294" s="81" t="s">
        <v>35</v>
      </c>
      <c r="L294" s="81"/>
      <c r="M294" s="82"/>
    </row>
    <row r="295" spans="1:13" ht="18.75" outlineLevel="1" thickBot="1">
      <c r="A295" s="211" t="s">
        <v>255</v>
      </c>
      <c r="B295" s="212"/>
      <c r="C295" s="212"/>
      <c r="D295" s="212"/>
      <c r="E295" s="174">
        <f>SUM(F284:F294)</f>
        <v>1587.33</v>
      </c>
      <c r="F295" s="174"/>
      <c r="G295" s="174"/>
      <c r="H295" s="174"/>
      <c r="I295" s="174"/>
      <c r="J295" s="174"/>
      <c r="K295" s="174"/>
      <c r="L295" s="174"/>
      <c r="M295" s="175"/>
    </row>
    <row r="296" spans="1:13" ht="18" customHeight="1">
      <c r="A296" s="171" t="s">
        <v>17</v>
      </c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3"/>
    </row>
    <row r="297" spans="1:13" ht="15.75">
      <c r="A297" s="44">
        <v>12</v>
      </c>
      <c r="B297" s="45" t="s">
        <v>325</v>
      </c>
      <c r="C297" s="44" t="s">
        <v>49</v>
      </c>
      <c r="D297" s="44">
        <v>39</v>
      </c>
      <c r="E297" s="59">
        <f>F297/D297</f>
        <v>3.1942307692307694</v>
      </c>
      <c r="F297" s="46">
        <v>124.575</v>
      </c>
      <c r="G297" s="38"/>
      <c r="H297" s="37"/>
      <c r="I297" s="38"/>
      <c r="J297" s="38"/>
      <c r="K297" s="38"/>
      <c r="L297" s="38" t="s">
        <v>35</v>
      </c>
      <c r="M297" s="31"/>
    </row>
    <row r="298" spans="1:13" ht="15.75">
      <c r="A298" s="44">
        <v>13</v>
      </c>
      <c r="B298" s="45" t="s">
        <v>327</v>
      </c>
      <c r="C298" s="44" t="s">
        <v>50</v>
      </c>
      <c r="D298" s="44">
        <v>2</v>
      </c>
      <c r="E298" s="59">
        <f aca="true" t="shared" si="13" ref="E298:E309">F298/D298</f>
        <v>69.555</v>
      </c>
      <c r="F298" s="46">
        <v>139.11</v>
      </c>
      <c r="G298" s="38"/>
      <c r="H298" s="37" t="s">
        <v>35</v>
      </c>
      <c r="I298" s="38"/>
      <c r="J298" s="38" t="s">
        <v>35</v>
      </c>
      <c r="K298" s="38"/>
      <c r="L298" s="38" t="s">
        <v>35</v>
      </c>
      <c r="M298" s="31"/>
    </row>
    <row r="299" spans="1:13" ht="15.75">
      <c r="A299" s="44">
        <v>14</v>
      </c>
      <c r="B299" s="45" t="s">
        <v>328</v>
      </c>
      <c r="C299" s="44" t="s">
        <v>49</v>
      </c>
      <c r="D299" s="44">
        <v>30</v>
      </c>
      <c r="E299" s="116">
        <f t="shared" si="13"/>
        <v>3.5009</v>
      </c>
      <c r="F299" s="46">
        <v>105.027</v>
      </c>
      <c r="G299" s="37"/>
      <c r="H299" s="38" t="s">
        <v>35</v>
      </c>
      <c r="I299" s="38"/>
      <c r="J299" s="38"/>
      <c r="K299" s="38"/>
      <c r="L299" s="38"/>
      <c r="M299" s="31"/>
    </row>
    <row r="300" spans="1:13" ht="15.75">
      <c r="A300" s="44">
        <v>15</v>
      </c>
      <c r="B300" s="117" t="s">
        <v>329</v>
      </c>
      <c r="C300" s="118" t="s">
        <v>50</v>
      </c>
      <c r="D300" s="118">
        <v>3</v>
      </c>
      <c r="E300" s="116">
        <f t="shared" si="13"/>
        <v>12.719333333333333</v>
      </c>
      <c r="F300" s="119">
        <v>38.158</v>
      </c>
      <c r="G300" s="104"/>
      <c r="H300" s="103" t="s">
        <v>35</v>
      </c>
      <c r="I300" s="103" t="s">
        <v>35</v>
      </c>
      <c r="J300" s="103"/>
      <c r="K300" s="103"/>
      <c r="L300" s="103"/>
      <c r="M300" s="56"/>
    </row>
    <row r="301" spans="1:13" ht="15.75">
      <c r="A301" s="44">
        <v>16</v>
      </c>
      <c r="B301" s="45" t="s">
        <v>330</v>
      </c>
      <c r="C301" s="44" t="s">
        <v>49</v>
      </c>
      <c r="D301" s="44">
        <v>4</v>
      </c>
      <c r="E301" s="116">
        <f t="shared" si="13"/>
        <v>1.4655</v>
      </c>
      <c r="F301" s="46">
        <v>5.862</v>
      </c>
      <c r="G301" s="38"/>
      <c r="H301" s="37"/>
      <c r="I301" s="38"/>
      <c r="J301" s="38"/>
      <c r="K301" s="38"/>
      <c r="L301" s="38" t="s">
        <v>35</v>
      </c>
      <c r="M301" s="31"/>
    </row>
    <row r="302" spans="1:13" ht="15.75">
      <c r="A302" s="44">
        <v>17</v>
      </c>
      <c r="B302" s="45" t="s">
        <v>331</v>
      </c>
      <c r="C302" s="44" t="s">
        <v>49</v>
      </c>
      <c r="D302" s="44">
        <v>26</v>
      </c>
      <c r="E302" s="116">
        <f t="shared" si="13"/>
        <v>0.5347307692307692</v>
      </c>
      <c r="F302" s="46">
        <v>13.903</v>
      </c>
      <c r="G302" s="38"/>
      <c r="H302" s="37"/>
      <c r="I302" s="38" t="s">
        <v>35</v>
      </c>
      <c r="J302" s="38"/>
      <c r="K302" s="38"/>
      <c r="L302" s="38"/>
      <c r="M302" s="31"/>
    </row>
    <row r="303" spans="1:13" ht="15.75">
      <c r="A303" s="44">
        <v>18</v>
      </c>
      <c r="B303" s="45" t="s">
        <v>332</v>
      </c>
      <c r="C303" s="44" t="s">
        <v>49</v>
      </c>
      <c r="D303" s="44">
        <v>21</v>
      </c>
      <c r="E303" s="116">
        <f t="shared" si="13"/>
        <v>1.0387619047619048</v>
      </c>
      <c r="F303" s="46">
        <v>21.814</v>
      </c>
      <c r="G303" s="37"/>
      <c r="H303" s="38"/>
      <c r="I303" s="38" t="s">
        <v>35</v>
      </c>
      <c r="J303" s="38"/>
      <c r="K303" s="38"/>
      <c r="L303" s="38"/>
      <c r="M303" s="31"/>
    </row>
    <row r="304" spans="1:13" ht="15.75">
      <c r="A304" s="44">
        <v>19</v>
      </c>
      <c r="B304" s="45" t="s">
        <v>333</v>
      </c>
      <c r="C304" s="118" t="s">
        <v>49</v>
      </c>
      <c r="D304" s="118">
        <v>38</v>
      </c>
      <c r="E304" s="116">
        <f t="shared" si="13"/>
        <v>0.655</v>
      </c>
      <c r="F304" s="119">
        <v>24.89</v>
      </c>
      <c r="G304" s="104"/>
      <c r="H304" s="103"/>
      <c r="I304" s="103" t="s">
        <v>35</v>
      </c>
      <c r="J304" s="103"/>
      <c r="K304" s="103"/>
      <c r="L304" s="103"/>
      <c r="M304" s="56"/>
    </row>
    <row r="305" spans="1:13" ht="15.75">
      <c r="A305" s="44">
        <v>20</v>
      </c>
      <c r="B305" s="45" t="s">
        <v>334</v>
      </c>
      <c r="C305" s="44" t="s">
        <v>49</v>
      </c>
      <c r="D305" s="44">
        <v>16</v>
      </c>
      <c r="E305" s="116">
        <f t="shared" si="13"/>
        <v>13.1123125</v>
      </c>
      <c r="F305" s="46">
        <v>209.797</v>
      </c>
      <c r="G305" s="38" t="s">
        <v>35</v>
      </c>
      <c r="H305" s="37"/>
      <c r="I305" s="38"/>
      <c r="J305" s="38"/>
      <c r="K305" s="38"/>
      <c r="L305" s="38"/>
      <c r="M305" s="31"/>
    </row>
    <row r="306" spans="1:13" ht="15.75">
      <c r="A306" s="44">
        <v>21</v>
      </c>
      <c r="B306" s="45" t="s">
        <v>335</v>
      </c>
      <c r="C306" s="44" t="s">
        <v>49</v>
      </c>
      <c r="D306" s="44">
        <v>30</v>
      </c>
      <c r="E306" s="116">
        <f t="shared" si="13"/>
        <v>1.3072333333333332</v>
      </c>
      <c r="F306" s="46">
        <v>39.217</v>
      </c>
      <c r="G306" s="38"/>
      <c r="H306" s="37"/>
      <c r="I306" s="38" t="s">
        <v>35</v>
      </c>
      <c r="J306" s="38"/>
      <c r="K306" s="38"/>
      <c r="L306" s="38"/>
      <c r="M306" s="31"/>
    </row>
    <row r="307" spans="1:13" ht="15.75">
      <c r="A307" s="44">
        <v>22</v>
      </c>
      <c r="B307" s="45" t="s">
        <v>336</v>
      </c>
      <c r="C307" s="44" t="s">
        <v>49</v>
      </c>
      <c r="D307" s="44">
        <v>180</v>
      </c>
      <c r="E307" s="116">
        <f t="shared" si="13"/>
        <v>1.03495</v>
      </c>
      <c r="F307" s="46">
        <v>186.291</v>
      </c>
      <c r="G307" s="37" t="s">
        <v>35</v>
      </c>
      <c r="H307" s="38"/>
      <c r="I307" s="38"/>
      <c r="J307" s="38"/>
      <c r="K307" s="38"/>
      <c r="L307" s="38"/>
      <c r="M307" s="31"/>
    </row>
    <row r="308" spans="1:13" ht="15.75">
      <c r="A308" s="44">
        <v>23</v>
      </c>
      <c r="B308" s="45" t="s">
        <v>337</v>
      </c>
      <c r="C308" s="44" t="s">
        <v>49</v>
      </c>
      <c r="D308" s="118">
        <v>27</v>
      </c>
      <c r="E308" s="116">
        <f t="shared" si="13"/>
        <v>0.8307407407407408</v>
      </c>
      <c r="F308" s="46">
        <v>22.43</v>
      </c>
      <c r="G308" s="120"/>
      <c r="H308" s="38"/>
      <c r="I308" s="38" t="s">
        <v>35</v>
      </c>
      <c r="J308" s="38"/>
      <c r="K308" s="38"/>
      <c r="L308" s="38"/>
      <c r="M308" s="31"/>
    </row>
    <row r="309" spans="1:13" ht="16.5" thickBot="1">
      <c r="A309" s="44">
        <v>24</v>
      </c>
      <c r="B309" s="45" t="s">
        <v>338</v>
      </c>
      <c r="C309" s="44" t="s">
        <v>49</v>
      </c>
      <c r="D309" s="118">
        <v>18</v>
      </c>
      <c r="E309" s="116">
        <f t="shared" si="13"/>
        <v>0.7744444444444444</v>
      </c>
      <c r="F309" s="119">
        <v>13.94</v>
      </c>
      <c r="G309" s="104"/>
      <c r="H309" s="103"/>
      <c r="I309" s="103" t="s">
        <v>35</v>
      </c>
      <c r="J309" s="103"/>
      <c r="K309" s="103"/>
      <c r="L309" s="103"/>
      <c r="M309" s="56"/>
    </row>
    <row r="310" spans="1:13" ht="18.75" outlineLevel="1" thickBot="1">
      <c r="A310" s="211" t="s">
        <v>361</v>
      </c>
      <c r="B310" s="212"/>
      <c r="C310" s="212"/>
      <c r="D310" s="215"/>
      <c r="E310" s="223">
        <f>SUM(F297:F309)</f>
        <v>945.014</v>
      </c>
      <c r="F310" s="174"/>
      <c r="G310" s="174"/>
      <c r="H310" s="174"/>
      <c r="I310" s="174"/>
      <c r="J310" s="174"/>
      <c r="K310" s="174"/>
      <c r="L310" s="174"/>
      <c r="M310" s="175"/>
    </row>
    <row r="311" spans="1:13" ht="18" customHeight="1">
      <c r="A311" s="171" t="s">
        <v>18</v>
      </c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  <c r="M311" s="173"/>
    </row>
    <row r="312" spans="1:13" ht="15.75">
      <c r="A312" s="44">
        <v>25</v>
      </c>
      <c r="B312" s="45" t="s">
        <v>339</v>
      </c>
      <c r="C312" s="44" t="s">
        <v>49</v>
      </c>
      <c r="D312" s="44">
        <v>120</v>
      </c>
      <c r="E312" s="121">
        <f>F312/D312</f>
        <v>2.4974416666666666</v>
      </c>
      <c r="F312" s="46">
        <v>299.693</v>
      </c>
      <c r="G312" s="122"/>
      <c r="H312" s="38"/>
      <c r="I312" s="38"/>
      <c r="J312" s="38" t="s">
        <v>35</v>
      </c>
      <c r="K312" s="123"/>
      <c r="L312" s="123"/>
      <c r="M312" s="31"/>
    </row>
    <row r="313" spans="1:13" ht="15.75">
      <c r="A313" s="77">
        <v>26</v>
      </c>
      <c r="B313" s="45" t="s">
        <v>340</v>
      </c>
      <c r="C313" s="77" t="s">
        <v>49</v>
      </c>
      <c r="D313" s="77">
        <v>160</v>
      </c>
      <c r="E313" s="121">
        <f aca="true" t="shared" si="14" ref="E313:E318">F313/D313</f>
        <v>1.40235</v>
      </c>
      <c r="F313" s="80">
        <v>224.376</v>
      </c>
      <c r="G313" s="124"/>
      <c r="H313" s="38"/>
      <c r="I313" s="83"/>
      <c r="J313" s="83"/>
      <c r="K313" s="115"/>
      <c r="L313" s="115" t="s">
        <v>35</v>
      </c>
      <c r="M313" s="82"/>
    </row>
    <row r="314" spans="1:13" ht="15.75">
      <c r="A314" s="44">
        <v>27</v>
      </c>
      <c r="B314" s="45" t="s">
        <v>341</v>
      </c>
      <c r="C314" s="44" t="s">
        <v>49</v>
      </c>
      <c r="D314" s="77">
        <v>80</v>
      </c>
      <c r="E314" s="121">
        <f t="shared" si="14"/>
        <v>2.12045</v>
      </c>
      <c r="F314" s="80">
        <v>169.636</v>
      </c>
      <c r="G314" s="124"/>
      <c r="H314" s="124"/>
      <c r="I314" s="38"/>
      <c r="J314" s="83"/>
      <c r="K314" s="115"/>
      <c r="L314" s="115" t="s">
        <v>35</v>
      </c>
      <c r="M314" s="82"/>
    </row>
    <row r="315" spans="1:13" ht="15.75">
      <c r="A315" s="77">
        <v>28</v>
      </c>
      <c r="B315" s="45" t="s">
        <v>342</v>
      </c>
      <c r="C315" s="77" t="s">
        <v>49</v>
      </c>
      <c r="D315" s="77">
        <v>130</v>
      </c>
      <c r="E315" s="121">
        <f t="shared" si="14"/>
        <v>1.5149615384615385</v>
      </c>
      <c r="F315" s="80">
        <v>196.945</v>
      </c>
      <c r="G315" s="124"/>
      <c r="H315" s="124"/>
      <c r="I315" s="124"/>
      <c r="J315" s="38"/>
      <c r="K315" s="115"/>
      <c r="L315" s="115" t="s">
        <v>35</v>
      </c>
      <c r="M315" s="82"/>
    </row>
    <row r="316" spans="1:13" ht="15.75">
      <c r="A316" s="44">
        <v>29</v>
      </c>
      <c r="B316" s="78" t="s">
        <v>343</v>
      </c>
      <c r="C316" s="44" t="s">
        <v>49</v>
      </c>
      <c r="D316" s="77">
        <v>180</v>
      </c>
      <c r="E316" s="121">
        <f t="shared" si="14"/>
        <v>1.2860944444444444</v>
      </c>
      <c r="F316" s="80">
        <v>231.497</v>
      </c>
      <c r="G316" s="124"/>
      <c r="H316" s="38"/>
      <c r="I316" s="83"/>
      <c r="J316" s="83"/>
      <c r="K316" s="115" t="s">
        <v>35</v>
      </c>
      <c r="L316" s="115"/>
      <c r="M316" s="82"/>
    </row>
    <row r="317" spans="1:13" ht="15.75">
      <c r="A317" s="77">
        <v>30</v>
      </c>
      <c r="B317" s="78" t="s">
        <v>344</v>
      </c>
      <c r="C317" s="77" t="s">
        <v>49</v>
      </c>
      <c r="D317" s="77">
        <v>2</v>
      </c>
      <c r="E317" s="121">
        <f t="shared" si="14"/>
        <v>41.2675</v>
      </c>
      <c r="F317" s="80">
        <v>82.535</v>
      </c>
      <c r="G317" s="124"/>
      <c r="H317" s="124"/>
      <c r="I317" s="38" t="s">
        <v>35</v>
      </c>
      <c r="J317" s="83"/>
      <c r="K317" s="115"/>
      <c r="L317" s="115"/>
      <c r="M317" s="82"/>
    </row>
    <row r="318" spans="1:13" ht="16.5" thickBot="1">
      <c r="A318" s="44">
        <v>31</v>
      </c>
      <c r="B318" s="78" t="s">
        <v>345</v>
      </c>
      <c r="C318" s="44" t="s">
        <v>49</v>
      </c>
      <c r="D318" s="77">
        <v>300</v>
      </c>
      <c r="E318" s="121">
        <f t="shared" si="14"/>
        <v>0.5665633333333333</v>
      </c>
      <c r="F318" s="80">
        <v>169.969</v>
      </c>
      <c r="G318" s="124"/>
      <c r="H318" s="124"/>
      <c r="I318" s="124"/>
      <c r="J318" s="38"/>
      <c r="K318" s="115"/>
      <c r="L318" s="115" t="s">
        <v>35</v>
      </c>
      <c r="M318" s="82"/>
    </row>
    <row r="319" spans="1:13" ht="18.75" outlineLevel="1" thickBot="1">
      <c r="A319" s="211" t="s">
        <v>362</v>
      </c>
      <c r="B319" s="212"/>
      <c r="C319" s="212"/>
      <c r="D319" s="215"/>
      <c r="E319" s="223">
        <f>SUM(F312:F318)</f>
        <v>1374.651</v>
      </c>
      <c r="F319" s="174"/>
      <c r="G319" s="174"/>
      <c r="H319" s="174"/>
      <c r="I319" s="174"/>
      <c r="J319" s="174"/>
      <c r="K319" s="174"/>
      <c r="L319" s="174"/>
      <c r="M319" s="175"/>
    </row>
    <row r="320" spans="1:13" ht="18" customHeight="1">
      <c r="A320" s="171" t="s">
        <v>57</v>
      </c>
      <c r="B320" s="172"/>
      <c r="C320" s="172"/>
      <c r="D320" s="172"/>
      <c r="E320" s="172"/>
      <c r="F320" s="172"/>
      <c r="G320" s="172"/>
      <c r="H320" s="172"/>
      <c r="I320" s="172"/>
      <c r="J320" s="172"/>
      <c r="K320" s="172"/>
      <c r="L320" s="172"/>
      <c r="M320" s="173"/>
    </row>
    <row r="321" spans="1:13" ht="15.75">
      <c r="A321" s="44">
        <v>32</v>
      </c>
      <c r="B321" s="45" t="s">
        <v>346</v>
      </c>
      <c r="C321" s="44" t="s">
        <v>220</v>
      </c>
      <c r="D321" s="44">
        <v>39</v>
      </c>
      <c r="E321" s="121">
        <f>F321/D321</f>
        <v>0.7107179487179487</v>
      </c>
      <c r="F321" s="46">
        <v>27.718</v>
      </c>
      <c r="G321" s="38"/>
      <c r="H321" s="37" t="s">
        <v>35</v>
      </c>
      <c r="I321" s="37" t="s">
        <v>35</v>
      </c>
      <c r="J321" s="37"/>
      <c r="K321" s="123"/>
      <c r="L321" s="123" t="s">
        <v>35</v>
      </c>
      <c r="M321" s="31"/>
    </row>
    <row r="322" spans="1:13" ht="15.75">
      <c r="A322" s="44">
        <v>33</v>
      </c>
      <c r="B322" s="45" t="s">
        <v>347</v>
      </c>
      <c r="C322" s="77" t="s">
        <v>49</v>
      </c>
      <c r="D322" s="77">
        <v>13</v>
      </c>
      <c r="E322" s="121">
        <f aca="true" t="shared" si="15" ref="E322:E329">F322/D322</f>
        <v>5.0506153846153845</v>
      </c>
      <c r="F322" s="80">
        <v>65.658</v>
      </c>
      <c r="G322" s="38"/>
      <c r="H322" s="84" t="s">
        <v>35</v>
      </c>
      <c r="I322" s="84" t="s">
        <v>35</v>
      </c>
      <c r="J322" s="84"/>
      <c r="K322" s="115"/>
      <c r="L322" s="115" t="s">
        <v>35</v>
      </c>
      <c r="M322" s="82"/>
    </row>
    <row r="323" spans="1:13" ht="15.75">
      <c r="A323" s="44">
        <v>34</v>
      </c>
      <c r="B323" s="45" t="s">
        <v>348</v>
      </c>
      <c r="C323" s="77" t="s">
        <v>49</v>
      </c>
      <c r="D323" s="77">
        <v>5</v>
      </c>
      <c r="E323" s="121">
        <f t="shared" si="15"/>
        <v>12.2932</v>
      </c>
      <c r="F323" s="80">
        <v>61.466</v>
      </c>
      <c r="G323" s="84"/>
      <c r="H323" s="38" t="s">
        <v>35</v>
      </c>
      <c r="I323" s="84" t="s">
        <v>35</v>
      </c>
      <c r="J323" s="84"/>
      <c r="K323" s="115"/>
      <c r="L323" s="115" t="s">
        <v>35</v>
      </c>
      <c r="M323" s="82"/>
    </row>
    <row r="324" spans="1:13" ht="15.75">
      <c r="A324" s="44">
        <v>35</v>
      </c>
      <c r="B324" s="45" t="s">
        <v>349</v>
      </c>
      <c r="C324" s="77" t="s">
        <v>49</v>
      </c>
      <c r="D324" s="77">
        <v>5</v>
      </c>
      <c r="E324" s="121">
        <f t="shared" si="15"/>
        <v>15.415199999999999</v>
      </c>
      <c r="F324" s="80">
        <v>77.076</v>
      </c>
      <c r="G324" s="84"/>
      <c r="H324" s="38" t="s">
        <v>35</v>
      </c>
      <c r="I324" s="84" t="s">
        <v>35</v>
      </c>
      <c r="J324" s="84"/>
      <c r="K324" s="115"/>
      <c r="L324" s="115"/>
      <c r="M324" s="82"/>
    </row>
    <row r="325" spans="1:13" ht="15.75">
      <c r="A325" s="44">
        <v>36</v>
      </c>
      <c r="B325" s="45" t="s">
        <v>350</v>
      </c>
      <c r="C325" s="77" t="s">
        <v>49</v>
      </c>
      <c r="D325" s="77">
        <v>16</v>
      </c>
      <c r="E325" s="121">
        <f t="shared" si="15"/>
        <v>6.3955</v>
      </c>
      <c r="F325" s="80">
        <v>102.328</v>
      </c>
      <c r="G325" s="84"/>
      <c r="H325" s="84" t="s">
        <v>35</v>
      </c>
      <c r="I325" s="38" t="s">
        <v>35</v>
      </c>
      <c r="J325" s="84"/>
      <c r="K325" s="115"/>
      <c r="L325" s="115"/>
      <c r="M325" s="82"/>
    </row>
    <row r="326" spans="1:13" ht="15.75">
      <c r="A326" s="44">
        <v>37</v>
      </c>
      <c r="B326" s="45" t="s">
        <v>351</v>
      </c>
      <c r="C326" s="77" t="s">
        <v>49</v>
      </c>
      <c r="D326" s="77">
        <v>8</v>
      </c>
      <c r="E326" s="121">
        <f t="shared" si="15"/>
        <v>11.121875</v>
      </c>
      <c r="F326" s="80">
        <v>88.975</v>
      </c>
      <c r="G326" s="84"/>
      <c r="H326" s="84" t="s">
        <v>35</v>
      </c>
      <c r="I326" s="38" t="s">
        <v>35</v>
      </c>
      <c r="J326" s="84"/>
      <c r="K326" s="115"/>
      <c r="L326" s="115"/>
      <c r="M326" s="82"/>
    </row>
    <row r="327" spans="1:13" ht="15.75">
      <c r="A327" s="44">
        <v>38</v>
      </c>
      <c r="B327" s="45" t="s">
        <v>352</v>
      </c>
      <c r="C327" s="77" t="s">
        <v>50</v>
      </c>
      <c r="D327" s="77">
        <v>6</v>
      </c>
      <c r="E327" s="121">
        <f t="shared" si="15"/>
        <v>12.713500000000002</v>
      </c>
      <c r="F327" s="80">
        <v>76.281</v>
      </c>
      <c r="G327" s="84"/>
      <c r="H327" s="84" t="s">
        <v>35</v>
      </c>
      <c r="I327" s="84" t="s">
        <v>35</v>
      </c>
      <c r="J327" s="38"/>
      <c r="K327" s="115"/>
      <c r="L327" s="115"/>
      <c r="M327" s="82"/>
    </row>
    <row r="328" spans="1:13" ht="15.75">
      <c r="A328" s="44">
        <v>39</v>
      </c>
      <c r="B328" s="45" t="s">
        <v>353</v>
      </c>
      <c r="C328" s="77" t="s">
        <v>49</v>
      </c>
      <c r="D328" s="77">
        <v>11</v>
      </c>
      <c r="E328" s="121">
        <f t="shared" si="15"/>
        <v>9.485545454545454</v>
      </c>
      <c r="F328" s="80">
        <v>104.341</v>
      </c>
      <c r="G328" s="84"/>
      <c r="H328" s="84" t="s">
        <v>35</v>
      </c>
      <c r="I328" s="84" t="s">
        <v>35</v>
      </c>
      <c r="J328" s="38"/>
      <c r="K328" s="115"/>
      <c r="L328" s="115"/>
      <c r="M328" s="82"/>
    </row>
    <row r="329" spans="1:13" ht="16.5" thickBot="1">
      <c r="A329" s="44">
        <v>40</v>
      </c>
      <c r="B329" s="45" t="s">
        <v>354</v>
      </c>
      <c r="C329" s="77" t="s">
        <v>49</v>
      </c>
      <c r="D329" s="77">
        <v>6</v>
      </c>
      <c r="E329" s="121">
        <f t="shared" si="15"/>
        <v>15.137166666666666</v>
      </c>
      <c r="F329" s="80">
        <v>90.823</v>
      </c>
      <c r="G329" s="84"/>
      <c r="H329" s="84" t="s">
        <v>35</v>
      </c>
      <c r="I329" s="84" t="s">
        <v>35</v>
      </c>
      <c r="J329" s="84"/>
      <c r="K329" s="38"/>
      <c r="L329" s="115"/>
      <c r="M329" s="82"/>
    </row>
    <row r="330" spans="1:13" ht="27.75" customHeight="1" thickBot="1">
      <c r="A330" s="259" t="s">
        <v>368</v>
      </c>
      <c r="B330" s="260"/>
      <c r="C330" s="260"/>
      <c r="D330" s="260"/>
      <c r="E330" s="261">
        <f>SUM(F321:F329)</f>
        <v>694.6659999999999</v>
      </c>
      <c r="F330" s="262"/>
      <c r="G330" s="262"/>
      <c r="H330" s="262"/>
      <c r="I330" s="262"/>
      <c r="J330" s="262"/>
      <c r="K330" s="262"/>
      <c r="L330" s="262"/>
      <c r="M330" s="263"/>
    </row>
    <row r="331" spans="1:13" ht="51.75" customHeight="1" thickBot="1">
      <c r="A331" s="179" t="s">
        <v>130</v>
      </c>
      <c r="B331" s="180"/>
      <c r="C331" s="180"/>
      <c r="D331" s="181"/>
      <c r="E331" s="182">
        <f>SUM(E295,E310,E319,E330)</f>
        <v>4601.661</v>
      </c>
      <c r="F331" s="183"/>
      <c r="G331" s="183"/>
      <c r="H331" s="183"/>
      <c r="I331" s="183"/>
      <c r="J331" s="183"/>
      <c r="K331" s="183"/>
      <c r="L331" s="183"/>
      <c r="M331" s="184"/>
    </row>
    <row r="332" spans="1:13" ht="22.5" outlineLevel="1">
      <c r="A332" s="165" t="s">
        <v>60</v>
      </c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</row>
    <row r="333" spans="1:13" ht="15.75">
      <c r="A333" s="77">
        <v>41</v>
      </c>
      <c r="B333" s="45" t="s">
        <v>131</v>
      </c>
      <c r="C333" s="77" t="s">
        <v>50</v>
      </c>
      <c r="D333" s="77">
        <v>290</v>
      </c>
      <c r="E333" s="125">
        <f aca="true" t="shared" si="16" ref="E333:E341">F333/D333</f>
        <v>0.5517241379310345</v>
      </c>
      <c r="F333" s="80">
        <v>160</v>
      </c>
      <c r="G333" s="35" t="s">
        <v>35</v>
      </c>
      <c r="H333" s="35" t="s">
        <v>35</v>
      </c>
      <c r="I333" s="35" t="s">
        <v>35</v>
      </c>
      <c r="J333" s="35" t="s">
        <v>35</v>
      </c>
      <c r="K333" s="39"/>
      <c r="L333" s="126"/>
      <c r="M333" s="82"/>
    </row>
    <row r="334" spans="1:13" ht="15.75">
      <c r="A334" s="77">
        <v>42</v>
      </c>
      <c r="B334" s="78" t="s">
        <v>132</v>
      </c>
      <c r="C334" s="127" t="s">
        <v>61</v>
      </c>
      <c r="D334" s="77">
        <v>21</v>
      </c>
      <c r="E334" s="125">
        <f t="shared" si="16"/>
        <v>3.0952380952380953</v>
      </c>
      <c r="F334" s="80">
        <v>65</v>
      </c>
      <c r="G334" s="35" t="s">
        <v>35</v>
      </c>
      <c r="H334" s="35" t="s">
        <v>35</v>
      </c>
      <c r="I334" s="35" t="s">
        <v>35</v>
      </c>
      <c r="J334" s="35" t="s">
        <v>35</v>
      </c>
      <c r="K334" s="128"/>
      <c r="L334" s="126"/>
      <c r="M334" s="82"/>
    </row>
    <row r="335" spans="1:13" ht="15.75">
      <c r="A335" s="77">
        <v>43</v>
      </c>
      <c r="B335" s="78" t="s">
        <v>133</v>
      </c>
      <c r="C335" s="127" t="s">
        <v>61</v>
      </c>
      <c r="D335" s="77">
        <v>21</v>
      </c>
      <c r="E335" s="125">
        <f t="shared" si="16"/>
        <v>3.0952380952380953</v>
      </c>
      <c r="F335" s="80">
        <v>65</v>
      </c>
      <c r="G335" s="35" t="s">
        <v>35</v>
      </c>
      <c r="H335" s="35" t="s">
        <v>35</v>
      </c>
      <c r="I335" s="35" t="s">
        <v>35</v>
      </c>
      <c r="J335" s="35" t="s">
        <v>35</v>
      </c>
      <c r="K335" s="128"/>
      <c r="L335" s="126"/>
      <c r="M335" s="82"/>
    </row>
    <row r="336" spans="1:13" ht="15.75">
      <c r="A336" s="77">
        <v>44</v>
      </c>
      <c r="B336" s="78" t="s">
        <v>134</v>
      </c>
      <c r="C336" s="32" t="s">
        <v>49</v>
      </c>
      <c r="D336" s="77">
        <v>210</v>
      </c>
      <c r="E336" s="125">
        <f t="shared" si="16"/>
        <v>0.14285714285714285</v>
      </c>
      <c r="F336" s="80">
        <v>30</v>
      </c>
      <c r="G336" s="35" t="s">
        <v>35</v>
      </c>
      <c r="H336" s="35" t="s">
        <v>35</v>
      </c>
      <c r="I336" s="35" t="s">
        <v>35</v>
      </c>
      <c r="J336" s="35" t="s">
        <v>35</v>
      </c>
      <c r="K336" s="128"/>
      <c r="L336" s="126"/>
      <c r="M336" s="82"/>
    </row>
    <row r="337" spans="1:13" ht="31.5">
      <c r="A337" s="77">
        <v>45</v>
      </c>
      <c r="B337" s="78" t="s">
        <v>135</v>
      </c>
      <c r="C337" s="127" t="s">
        <v>50</v>
      </c>
      <c r="D337" s="77">
        <v>5</v>
      </c>
      <c r="E337" s="125">
        <f t="shared" si="16"/>
        <v>48</v>
      </c>
      <c r="F337" s="80">
        <v>240</v>
      </c>
      <c r="G337" s="35" t="s">
        <v>35</v>
      </c>
      <c r="H337" s="35" t="s">
        <v>35</v>
      </c>
      <c r="I337" s="35" t="s">
        <v>35</v>
      </c>
      <c r="J337" s="35" t="s">
        <v>35</v>
      </c>
      <c r="K337" s="128"/>
      <c r="L337" s="126"/>
      <c r="M337" s="82"/>
    </row>
    <row r="338" spans="1:13" ht="31.5">
      <c r="A338" s="77">
        <v>46</v>
      </c>
      <c r="B338" s="78" t="s">
        <v>208</v>
      </c>
      <c r="C338" s="127" t="s">
        <v>50</v>
      </c>
      <c r="D338" s="77">
        <v>2</v>
      </c>
      <c r="E338" s="125">
        <f t="shared" si="16"/>
        <v>65</v>
      </c>
      <c r="F338" s="80">
        <v>130</v>
      </c>
      <c r="G338" s="35" t="s">
        <v>35</v>
      </c>
      <c r="H338" s="35" t="s">
        <v>35</v>
      </c>
      <c r="I338" s="35" t="s">
        <v>35</v>
      </c>
      <c r="J338" s="35" t="s">
        <v>35</v>
      </c>
      <c r="K338" s="128"/>
      <c r="L338" s="126"/>
      <c r="M338" s="82"/>
    </row>
    <row r="339" spans="1:13" ht="31.5">
      <c r="A339" s="77">
        <v>47</v>
      </c>
      <c r="B339" s="78" t="s">
        <v>209</v>
      </c>
      <c r="C339" s="127" t="s">
        <v>50</v>
      </c>
      <c r="D339" s="77">
        <v>1</v>
      </c>
      <c r="E339" s="125">
        <f t="shared" si="16"/>
        <v>40</v>
      </c>
      <c r="F339" s="80">
        <v>40</v>
      </c>
      <c r="G339" s="35" t="s">
        <v>35</v>
      </c>
      <c r="H339" s="35" t="s">
        <v>35</v>
      </c>
      <c r="I339" s="35" t="s">
        <v>35</v>
      </c>
      <c r="J339" s="35" t="s">
        <v>35</v>
      </c>
      <c r="K339" s="128"/>
      <c r="L339" s="126"/>
      <c r="M339" s="82"/>
    </row>
    <row r="340" spans="1:13" ht="15.75">
      <c r="A340" s="77">
        <v>48</v>
      </c>
      <c r="B340" s="78" t="s">
        <v>210</v>
      </c>
      <c r="C340" s="127" t="s">
        <v>136</v>
      </c>
      <c r="D340" s="77">
        <v>17</v>
      </c>
      <c r="E340" s="125">
        <f t="shared" si="16"/>
        <v>1.4705882352941178</v>
      </c>
      <c r="F340" s="80">
        <v>25</v>
      </c>
      <c r="G340" s="35" t="s">
        <v>35</v>
      </c>
      <c r="H340" s="35" t="s">
        <v>35</v>
      </c>
      <c r="I340" s="35" t="s">
        <v>35</v>
      </c>
      <c r="J340" s="35" t="s">
        <v>35</v>
      </c>
      <c r="K340" s="128"/>
      <c r="L340" s="126"/>
      <c r="M340" s="82"/>
    </row>
    <row r="341" spans="1:13" ht="16.5" thickBot="1">
      <c r="A341" s="77">
        <v>49</v>
      </c>
      <c r="B341" s="78" t="s">
        <v>137</v>
      </c>
      <c r="C341" s="127" t="s">
        <v>61</v>
      </c>
      <c r="D341" s="77">
        <v>21</v>
      </c>
      <c r="E341" s="125">
        <f t="shared" si="16"/>
        <v>3.3333333333333335</v>
      </c>
      <c r="F341" s="80">
        <v>70</v>
      </c>
      <c r="G341" s="35" t="s">
        <v>35</v>
      </c>
      <c r="H341" s="35" t="s">
        <v>35</v>
      </c>
      <c r="I341" s="35" t="s">
        <v>35</v>
      </c>
      <c r="J341" s="35" t="s">
        <v>35</v>
      </c>
      <c r="K341" s="128"/>
      <c r="L341" s="126"/>
      <c r="M341" s="82"/>
    </row>
    <row r="342" spans="1:13" ht="51.75" customHeight="1" thickBot="1">
      <c r="A342" s="179" t="s">
        <v>138</v>
      </c>
      <c r="B342" s="180"/>
      <c r="C342" s="180"/>
      <c r="D342" s="181"/>
      <c r="E342" s="182">
        <f>SUM(F333:F341)</f>
        <v>825</v>
      </c>
      <c r="F342" s="183"/>
      <c r="G342" s="183"/>
      <c r="H342" s="183"/>
      <c r="I342" s="183"/>
      <c r="J342" s="183"/>
      <c r="K342" s="183"/>
      <c r="L342" s="183"/>
      <c r="M342" s="184"/>
    </row>
    <row r="343" spans="1:13" ht="22.5" outlineLevel="1">
      <c r="A343" s="165" t="s">
        <v>139</v>
      </c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</row>
    <row r="344" spans="1:13" ht="33" customHeight="1" outlineLevel="1">
      <c r="A344" s="109">
        <v>50</v>
      </c>
      <c r="B344" s="129" t="s">
        <v>216</v>
      </c>
      <c r="C344" s="109" t="s">
        <v>61</v>
      </c>
      <c r="D344" s="109">
        <v>1</v>
      </c>
      <c r="E344" s="59">
        <f>F344/D344</f>
        <v>12</v>
      </c>
      <c r="F344" s="130">
        <v>12</v>
      </c>
      <c r="G344" s="115" t="s">
        <v>35</v>
      </c>
      <c r="H344" s="115" t="s">
        <v>35</v>
      </c>
      <c r="I344" s="115" t="s">
        <v>35</v>
      </c>
      <c r="J344" s="115" t="s">
        <v>35</v>
      </c>
      <c r="K344" s="109"/>
      <c r="L344" s="109"/>
      <c r="M344" s="131"/>
    </row>
    <row r="345" spans="1:13" ht="33" customHeight="1" outlineLevel="1">
      <c r="A345" s="109">
        <v>51</v>
      </c>
      <c r="B345" s="129" t="s">
        <v>217</v>
      </c>
      <c r="C345" s="109" t="s">
        <v>61</v>
      </c>
      <c r="D345" s="109">
        <v>1</v>
      </c>
      <c r="E345" s="59">
        <f>F345/D345</f>
        <v>30</v>
      </c>
      <c r="F345" s="130">
        <v>30</v>
      </c>
      <c r="G345" s="115" t="s">
        <v>35</v>
      </c>
      <c r="H345" s="109"/>
      <c r="I345" s="115" t="s">
        <v>35</v>
      </c>
      <c r="J345" s="109"/>
      <c r="K345" s="109"/>
      <c r="L345" s="109"/>
      <c r="M345" s="131"/>
    </row>
    <row r="346" spans="1:13" ht="21" customHeight="1" thickBot="1">
      <c r="A346" s="50">
        <v>52</v>
      </c>
      <c r="B346" s="61" t="s">
        <v>218</v>
      </c>
      <c r="C346" s="32" t="s">
        <v>61</v>
      </c>
      <c r="D346" s="44">
        <v>1</v>
      </c>
      <c r="E346" s="59">
        <f>F346/D346</f>
        <v>16</v>
      </c>
      <c r="F346" s="46">
        <v>16</v>
      </c>
      <c r="G346" s="35" t="s">
        <v>35</v>
      </c>
      <c r="H346" s="44"/>
      <c r="I346" s="44"/>
      <c r="J346" s="44"/>
      <c r="K346" s="44"/>
      <c r="L346" s="47"/>
      <c r="M346" s="132"/>
    </row>
    <row r="347" spans="1:13" ht="51.75" customHeight="1" thickBot="1">
      <c r="A347" s="179" t="s">
        <v>140</v>
      </c>
      <c r="B347" s="180"/>
      <c r="C347" s="180"/>
      <c r="D347" s="181"/>
      <c r="E347" s="182">
        <f>SUM(F344:F346)</f>
        <v>58</v>
      </c>
      <c r="F347" s="183"/>
      <c r="G347" s="183"/>
      <c r="H347" s="183"/>
      <c r="I347" s="183"/>
      <c r="J347" s="183"/>
      <c r="K347" s="183"/>
      <c r="L347" s="183"/>
      <c r="M347" s="184"/>
    </row>
    <row r="348" spans="1:13" ht="24" outlineLevel="1" thickBot="1">
      <c r="A348" s="165" t="s">
        <v>141</v>
      </c>
      <c r="B348" s="165"/>
      <c r="C348" s="165"/>
      <c r="D348" s="165"/>
      <c r="E348" s="165"/>
      <c r="F348" s="165"/>
      <c r="G348" s="165"/>
      <c r="H348" s="165"/>
      <c r="I348" s="165"/>
      <c r="J348" s="165"/>
      <c r="K348" s="165"/>
      <c r="L348" s="165"/>
      <c r="M348" s="165"/>
    </row>
    <row r="349" spans="1:13" s="74" customFormat="1" ht="18">
      <c r="A349" s="35"/>
      <c r="B349" s="133" t="s">
        <v>364</v>
      </c>
      <c r="C349" s="43"/>
      <c r="D349" s="35"/>
      <c r="E349" s="134"/>
      <c r="F349" s="135"/>
      <c r="G349" s="35"/>
      <c r="H349" s="35"/>
      <c r="I349" s="36"/>
      <c r="J349" s="36"/>
      <c r="K349" s="36"/>
      <c r="L349" s="102"/>
      <c r="M349" s="65"/>
    </row>
    <row r="350" spans="1:13" ht="15.75">
      <c r="A350" s="44">
        <v>53</v>
      </c>
      <c r="B350" s="61"/>
      <c r="C350" s="32"/>
      <c r="D350" s="44"/>
      <c r="E350" s="59"/>
      <c r="F350" s="46"/>
      <c r="G350" s="44"/>
      <c r="H350" s="44"/>
      <c r="I350" s="44"/>
      <c r="J350" s="44"/>
      <c r="K350" s="39"/>
      <c r="L350" s="47"/>
      <c r="M350" s="31"/>
    </row>
    <row r="351" spans="1:13" ht="18">
      <c r="A351" s="44"/>
      <c r="B351" s="136" t="s">
        <v>365</v>
      </c>
      <c r="C351" s="32"/>
      <c r="D351" s="44"/>
      <c r="E351" s="59"/>
      <c r="F351" s="46"/>
      <c r="G351" s="44"/>
      <c r="H351" s="44"/>
      <c r="I351" s="44"/>
      <c r="J351" s="44"/>
      <c r="K351" s="39"/>
      <c r="L351" s="47"/>
      <c r="M351" s="31"/>
    </row>
    <row r="352" spans="1:13" ht="15.75">
      <c r="A352" s="44">
        <v>54</v>
      </c>
      <c r="B352" s="61"/>
      <c r="C352" s="32"/>
      <c r="D352" s="44"/>
      <c r="E352" s="59"/>
      <c r="F352" s="46"/>
      <c r="G352" s="44"/>
      <c r="H352" s="44"/>
      <c r="I352" s="44"/>
      <c r="J352" s="44"/>
      <c r="K352" s="39"/>
      <c r="L352" s="47"/>
      <c r="M352" s="31"/>
    </row>
    <row r="353" spans="1:13" ht="18">
      <c r="A353" s="44"/>
      <c r="B353" s="136" t="s">
        <v>366</v>
      </c>
      <c r="C353" s="32"/>
      <c r="D353" s="44"/>
      <c r="E353" s="59"/>
      <c r="F353" s="46"/>
      <c r="G353" s="44"/>
      <c r="H353" s="44"/>
      <c r="I353" s="44"/>
      <c r="J353" s="44"/>
      <c r="K353" s="39"/>
      <c r="L353" s="47"/>
      <c r="M353" s="31"/>
    </row>
    <row r="354" spans="1:13" ht="16.5" thickBot="1">
      <c r="A354" s="44">
        <v>55</v>
      </c>
      <c r="B354" s="61"/>
      <c r="C354" s="32"/>
      <c r="D354" s="44"/>
      <c r="E354" s="59"/>
      <c r="F354" s="46"/>
      <c r="G354" s="44"/>
      <c r="H354" s="44"/>
      <c r="I354" s="44"/>
      <c r="J354" s="44"/>
      <c r="K354" s="39"/>
      <c r="L354" s="47"/>
      <c r="M354" s="31"/>
    </row>
    <row r="355" spans="1:13" ht="51.75" customHeight="1" thickBot="1">
      <c r="A355" s="179" t="s">
        <v>143</v>
      </c>
      <c r="B355" s="180"/>
      <c r="C355" s="180"/>
      <c r="D355" s="181"/>
      <c r="E355" s="182">
        <f>SUM(F349:F354)</f>
        <v>0</v>
      </c>
      <c r="F355" s="183"/>
      <c r="G355" s="183"/>
      <c r="H355" s="183"/>
      <c r="I355" s="183"/>
      <c r="J355" s="183"/>
      <c r="K355" s="183"/>
      <c r="L355" s="183"/>
      <c r="M355" s="184"/>
    </row>
    <row r="356" spans="1:256" s="7" customFormat="1" ht="22.5" outlineLevel="1">
      <c r="A356" s="165" t="s">
        <v>68</v>
      </c>
      <c r="B356" s="165"/>
      <c r="C356" s="165"/>
      <c r="D356" s="165"/>
      <c r="E356" s="165"/>
      <c r="F356" s="165"/>
      <c r="G356" s="165"/>
      <c r="H356" s="165"/>
      <c r="I356" s="165"/>
      <c r="J356" s="165"/>
      <c r="K356" s="165"/>
      <c r="L356" s="165"/>
      <c r="M356" s="165"/>
      <c r="N356" s="97"/>
      <c r="O356" s="98"/>
      <c r="P356" s="97"/>
      <c r="Q356" s="98"/>
      <c r="R356" s="97"/>
      <c r="S356" s="98"/>
      <c r="T356" s="97"/>
      <c r="U356" s="98"/>
      <c r="V356" s="97"/>
      <c r="W356" s="98"/>
      <c r="X356" s="97"/>
      <c r="Y356" s="98"/>
      <c r="Z356" s="97"/>
      <c r="AA356" s="98"/>
      <c r="AB356" s="97"/>
      <c r="AC356" s="98"/>
      <c r="AD356" s="97"/>
      <c r="AE356" s="98"/>
      <c r="AF356" s="97"/>
      <c r="AG356" s="98"/>
      <c r="AH356" s="97"/>
      <c r="AI356" s="98"/>
      <c r="AJ356" s="97"/>
      <c r="AK356" s="98"/>
      <c r="AL356" s="97"/>
      <c r="AM356" s="98"/>
      <c r="AN356" s="97"/>
      <c r="AO356" s="98"/>
      <c r="AP356" s="97"/>
      <c r="AQ356" s="98"/>
      <c r="AR356" s="97"/>
      <c r="AS356" s="98"/>
      <c r="AT356" s="97"/>
      <c r="AU356" s="98"/>
      <c r="AV356" s="97"/>
      <c r="AW356" s="98"/>
      <c r="AX356" s="97"/>
      <c r="AY356" s="98"/>
      <c r="AZ356" s="97"/>
      <c r="BA356" s="98"/>
      <c r="BB356" s="97"/>
      <c r="BC356" s="98"/>
      <c r="BD356" s="97"/>
      <c r="BE356" s="98"/>
      <c r="BF356" s="97"/>
      <c r="BG356" s="98"/>
      <c r="BH356" s="97"/>
      <c r="BI356" s="98"/>
      <c r="BJ356" s="97"/>
      <c r="BK356" s="98"/>
      <c r="BL356" s="97"/>
      <c r="BM356" s="98"/>
      <c r="BN356" s="97"/>
      <c r="BO356" s="98"/>
      <c r="BP356" s="97"/>
      <c r="BQ356" s="98"/>
      <c r="BR356" s="97"/>
      <c r="BS356" s="98"/>
      <c r="BT356" s="97"/>
      <c r="BU356" s="98"/>
      <c r="BV356" s="97"/>
      <c r="BW356" s="98"/>
      <c r="BX356" s="97"/>
      <c r="BY356" s="98"/>
      <c r="BZ356" s="97"/>
      <c r="CA356" s="98"/>
      <c r="CB356" s="97"/>
      <c r="CC356" s="98"/>
      <c r="CD356" s="97"/>
      <c r="CE356" s="98"/>
      <c r="CF356" s="97"/>
      <c r="CG356" s="98"/>
      <c r="CH356" s="97"/>
      <c r="CI356" s="98"/>
      <c r="CJ356" s="97"/>
      <c r="CK356" s="98"/>
      <c r="CL356" s="97"/>
      <c r="CM356" s="98"/>
      <c r="CN356" s="97"/>
      <c r="CO356" s="98"/>
      <c r="CP356" s="97"/>
      <c r="CQ356" s="98"/>
      <c r="CR356" s="97"/>
      <c r="CS356" s="98"/>
      <c r="CT356" s="97"/>
      <c r="CU356" s="98"/>
      <c r="CV356" s="97"/>
      <c r="CW356" s="98"/>
      <c r="CX356" s="97"/>
      <c r="CY356" s="98"/>
      <c r="CZ356" s="97"/>
      <c r="DA356" s="98"/>
      <c r="DB356" s="97"/>
      <c r="DC356" s="98"/>
      <c r="DD356" s="97"/>
      <c r="DE356" s="98"/>
      <c r="DF356" s="97"/>
      <c r="DG356" s="98"/>
      <c r="DH356" s="97"/>
      <c r="DI356" s="98"/>
      <c r="DJ356" s="97"/>
      <c r="DK356" s="98"/>
      <c r="DL356" s="97"/>
      <c r="DM356" s="98"/>
      <c r="DN356" s="97"/>
      <c r="DO356" s="98"/>
      <c r="DP356" s="97"/>
      <c r="DQ356" s="98"/>
      <c r="DR356" s="97"/>
      <c r="DS356" s="98"/>
      <c r="DT356" s="97"/>
      <c r="DU356" s="98"/>
      <c r="DV356" s="97"/>
      <c r="DW356" s="98"/>
      <c r="DX356" s="97"/>
      <c r="DY356" s="98"/>
      <c r="DZ356" s="97"/>
      <c r="EA356" s="98"/>
      <c r="EB356" s="97"/>
      <c r="EC356" s="98"/>
      <c r="ED356" s="97"/>
      <c r="EE356" s="98"/>
      <c r="EF356" s="97"/>
      <c r="EG356" s="98"/>
      <c r="EH356" s="97"/>
      <c r="EI356" s="98"/>
      <c r="EJ356" s="97"/>
      <c r="EK356" s="98"/>
      <c r="EL356" s="97"/>
      <c r="EM356" s="98"/>
      <c r="EN356" s="97"/>
      <c r="EO356" s="98"/>
      <c r="EP356" s="97"/>
      <c r="EQ356" s="98"/>
      <c r="ER356" s="97"/>
      <c r="ES356" s="98"/>
      <c r="ET356" s="97"/>
      <c r="EU356" s="98"/>
      <c r="EV356" s="97"/>
      <c r="EW356" s="98"/>
      <c r="EX356" s="97"/>
      <c r="EY356" s="98"/>
      <c r="EZ356" s="97"/>
      <c r="FA356" s="98"/>
      <c r="FB356" s="97"/>
      <c r="FC356" s="98"/>
      <c r="FD356" s="97"/>
      <c r="FE356" s="98"/>
      <c r="FF356" s="97"/>
      <c r="FG356" s="98"/>
      <c r="FH356" s="97"/>
      <c r="FI356" s="98"/>
      <c r="FJ356" s="97"/>
      <c r="FK356" s="98"/>
      <c r="FL356" s="97"/>
      <c r="FM356" s="98"/>
      <c r="FN356" s="97"/>
      <c r="FO356" s="98"/>
      <c r="FP356" s="97"/>
      <c r="FQ356" s="98"/>
      <c r="FR356" s="97"/>
      <c r="FS356" s="98"/>
      <c r="FT356" s="97"/>
      <c r="FU356" s="98"/>
      <c r="FV356" s="97"/>
      <c r="FW356" s="98"/>
      <c r="FX356" s="97"/>
      <c r="FY356" s="98"/>
      <c r="FZ356" s="97"/>
      <c r="GA356" s="98"/>
      <c r="GB356" s="97"/>
      <c r="GC356" s="98"/>
      <c r="GD356" s="97"/>
      <c r="GE356" s="98"/>
      <c r="GF356" s="97"/>
      <c r="GG356" s="98"/>
      <c r="GH356" s="97"/>
      <c r="GI356" s="98"/>
      <c r="GJ356" s="97"/>
      <c r="GK356" s="98"/>
      <c r="GL356" s="97"/>
      <c r="GM356" s="98"/>
      <c r="GN356" s="97"/>
      <c r="GO356" s="98"/>
      <c r="GP356" s="97"/>
      <c r="GQ356" s="98"/>
      <c r="GR356" s="97"/>
      <c r="GS356" s="98"/>
      <c r="GT356" s="97"/>
      <c r="GU356" s="98"/>
      <c r="GV356" s="97"/>
      <c r="GW356" s="98"/>
      <c r="GX356" s="97"/>
      <c r="GY356" s="98"/>
      <c r="GZ356" s="97"/>
      <c r="HA356" s="98"/>
      <c r="HB356" s="97"/>
      <c r="HC356" s="98"/>
      <c r="HD356" s="97"/>
      <c r="HE356" s="98"/>
      <c r="HF356" s="97"/>
      <c r="HG356" s="98"/>
      <c r="HH356" s="97"/>
      <c r="HI356" s="98"/>
      <c r="HJ356" s="97"/>
      <c r="HK356" s="98"/>
      <c r="HL356" s="97"/>
      <c r="HM356" s="98"/>
      <c r="HN356" s="97"/>
      <c r="HO356" s="98"/>
      <c r="HP356" s="97"/>
      <c r="HQ356" s="98"/>
      <c r="HR356" s="97"/>
      <c r="HS356" s="98"/>
      <c r="HT356" s="97"/>
      <c r="HU356" s="98"/>
      <c r="HV356" s="97"/>
      <c r="HW356" s="98"/>
      <c r="HX356" s="97"/>
      <c r="HY356" s="98"/>
      <c r="HZ356" s="97"/>
      <c r="IA356" s="98"/>
      <c r="IB356" s="97"/>
      <c r="IC356" s="98"/>
      <c r="ID356" s="97"/>
      <c r="IE356" s="98"/>
      <c r="IF356" s="97"/>
      <c r="IG356" s="98"/>
      <c r="IH356" s="97"/>
      <c r="II356" s="98"/>
      <c r="IJ356" s="97"/>
      <c r="IK356" s="98"/>
      <c r="IL356" s="97"/>
      <c r="IM356" s="98"/>
      <c r="IN356" s="97"/>
      <c r="IO356" s="98"/>
      <c r="IP356" s="97"/>
      <c r="IQ356" s="98"/>
      <c r="IR356" s="97"/>
      <c r="IS356" s="98"/>
      <c r="IT356" s="97"/>
      <c r="IU356" s="98"/>
      <c r="IV356" s="97"/>
    </row>
    <row r="357" spans="1:13" ht="15.75">
      <c r="A357" s="44">
        <v>56</v>
      </c>
      <c r="B357" s="45" t="s">
        <v>144</v>
      </c>
      <c r="C357" s="32" t="s">
        <v>50</v>
      </c>
      <c r="D357" s="44">
        <v>1</v>
      </c>
      <c r="E357" s="59">
        <f aca="true" t="shared" si="17" ref="E357:E364">F357/D357</f>
        <v>9</v>
      </c>
      <c r="F357" s="46">
        <v>9</v>
      </c>
      <c r="G357" s="36"/>
      <c r="H357" s="36"/>
      <c r="I357" s="36"/>
      <c r="J357" s="36"/>
      <c r="K357" s="35" t="s">
        <v>35</v>
      </c>
      <c r="L357" s="102"/>
      <c r="M357" s="31"/>
    </row>
    <row r="358" spans="1:13" ht="15.75">
      <c r="A358" s="44">
        <f aca="true" t="shared" si="18" ref="A358:A364">A357+1</f>
        <v>57</v>
      </c>
      <c r="B358" s="45" t="s">
        <v>145</v>
      </c>
      <c r="C358" s="32" t="s">
        <v>50</v>
      </c>
      <c r="D358" s="44">
        <v>2</v>
      </c>
      <c r="E358" s="59">
        <f t="shared" si="17"/>
        <v>0.14</v>
      </c>
      <c r="F358" s="46">
        <v>0.28</v>
      </c>
      <c r="G358" s="36"/>
      <c r="H358" s="35" t="s">
        <v>35</v>
      </c>
      <c r="I358" s="36"/>
      <c r="J358" s="36"/>
      <c r="K358" s="36"/>
      <c r="L358" s="102"/>
      <c r="M358" s="31"/>
    </row>
    <row r="359" spans="1:13" ht="15.75">
      <c r="A359" s="44">
        <f t="shared" si="18"/>
        <v>58</v>
      </c>
      <c r="B359" s="45" t="s">
        <v>146</v>
      </c>
      <c r="C359" s="32" t="s">
        <v>50</v>
      </c>
      <c r="D359" s="44">
        <v>5</v>
      </c>
      <c r="E359" s="59">
        <f t="shared" si="17"/>
        <v>0.12</v>
      </c>
      <c r="F359" s="46">
        <v>0.6</v>
      </c>
      <c r="G359" s="36"/>
      <c r="H359" s="35" t="s">
        <v>35</v>
      </c>
      <c r="I359" s="36"/>
      <c r="J359" s="36"/>
      <c r="K359" s="36"/>
      <c r="L359" s="102"/>
      <c r="M359" s="31"/>
    </row>
    <row r="360" spans="1:13" ht="15.75">
      <c r="A360" s="44">
        <f t="shared" si="18"/>
        <v>59</v>
      </c>
      <c r="B360" s="45" t="s">
        <v>147</v>
      </c>
      <c r="C360" s="32" t="s">
        <v>50</v>
      </c>
      <c r="D360" s="44">
        <v>12</v>
      </c>
      <c r="E360" s="59">
        <f t="shared" si="17"/>
        <v>0.4166666666666667</v>
      </c>
      <c r="F360" s="46">
        <v>5</v>
      </c>
      <c r="G360" s="36"/>
      <c r="H360" s="36"/>
      <c r="I360" s="35" t="s">
        <v>35</v>
      </c>
      <c r="J360" s="35" t="s">
        <v>35</v>
      </c>
      <c r="K360" s="36"/>
      <c r="L360" s="102"/>
      <c r="M360" s="31"/>
    </row>
    <row r="361" spans="1:13" ht="15.75">
      <c r="A361" s="44">
        <f t="shared" si="18"/>
        <v>60</v>
      </c>
      <c r="B361" s="45" t="s">
        <v>148</v>
      </c>
      <c r="C361" s="32" t="s">
        <v>50</v>
      </c>
      <c r="D361" s="44">
        <v>10</v>
      </c>
      <c r="E361" s="59">
        <f t="shared" si="17"/>
        <v>0.4</v>
      </c>
      <c r="F361" s="46">
        <v>4</v>
      </c>
      <c r="G361" s="36"/>
      <c r="H361" s="36"/>
      <c r="I361" s="35" t="s">
        <v>35</v>
      </c>
      <c r="J361" s="35" t="s">
        <v>35</v>
      </c>
      <c r="K361" s="36"/>
      <c r="L361" s="102"/>
      <c r="M361" s="31"/>
    </row>
    <row r="362" spans="1:13" ht="15.75">
      <c r="A362" s="44">
        <f t="shared" si="18"/>
        <v>61</v>
      </c>
      <c r="B362" s="45" t="s">
        <v>149</v>
      </c>
      <c r="C362" s="32" t="s">
        <v>49</v>
      </c>
      <c r="D362" s="44">
        <v>80</v>
      </c>
      <c r="E362" s="59">
        <f t="shared" si="17"/>
        <v>0.125</v>
      </c>
      <c r="F362" s="46">
        <v>10</v>
      </c>
      <c r="G362" s="36"/>
      <c r="H362" s="36"/>
      <c r="I362" s="35" t="s">
        <v>35</v>
      </c>
      <c r="J362" s="35" t="s">
        <v>35</v>
      </c>
      <c r="K362" s="35" t="s">
        <v>35</v>
      </c>
      <c r="L362" s="102"/>
      <c r="M362" s="31"/>
    </row>
    <row r="363" spans="1:13" ht="15.75">
      <c r="A363" s="44">
        <f t="shared" si="18"/>
        <v>62</v>
      </c>
      <c r="B363" s="45" t="s">
        <v>219</v>
      </c>
      <c r="C363" s="32" t="s">
        <v>220</v>
      </c>
      <c r="D363" s="44">
        <v>4</v>
      </c>
      <c r="E363" s="59">
        <f t="shared" si="17"/>
        <v>1.25</v>
      </c>
      <c r="F363" s="46">
        <v>5</v>
      </c>
      <c r="G363" s="36"/>
      <c r="H363" s="36"/>
      <c r="I363" s="35"/>
      <c r="J363" s="35"/>
      <c r="K363" s="35"/>
      <c r="L363" s="102"/>
      <c r="M363" s="31"/>
    </row>
    <row r="364" spans="1:13" ht="16.5" thickBot="1">
      <c r="A364" s="44">
        <f t="shared" si="18"/>
        <v>63</v>
      </c>
      <c r="B364" s="45" t="s">
        <v>150</v>
      </c>
      <c r="C364" s="32" t="s">
        <v>50</v>
      </c>
      <c r="D364" s="44">
        <v>3</v>
      </c>
      <c r="E364" s="59">
        <f t="shared" si="17"/>
        <v>8</v>
      </c>
      <c r="F364" s="46">
        <v>24</v>
      </c>
      <c r="G364" s="36"/>
      <c r="H364" s="36"/>
      <c r="I364" s="36"/>
      <c r="J364" s="36"/>
      <c r="K364" s="35" t="s">
        <v>35</v>
      </c>
      <c r="L364" s="102"/>
      <c r="M364" s="31"/>
    </row>
    <row r="365" spans="1:13" ht="51.75" customHeight="1" thickBot="1">
      <c r="A365" s="179" t="s">
        <v>151</v>
      </c>
      <c r="B365" s="180"/>
      <c r="C365" s="180"/>
      <c r="D365" s="181"/>
      <c r="E365" s="182">
        <f>SUM(F357:F364)</f>
        <v>57.879999999999995</v>
      </c>
      <c r="F365" s="183"/>
      <c r="G365" s="183"/>
      <c r="H365" s="183"/>
      <c r="I365" s="183"/>
      <c r="J365" s="183"/>
      <c r="K365" s="183"/>
      <c r="L365" s="183"/>
      <c r="M365" s="184"/>
    </row>
    <row r="366" spans="1:256" s="7" customFormat="1" ht="22.5" outlineLevel="1">
      <c r="A366" s="165" t="s">
        <v>82</v>
      </c>
      <c r="B366" s="165"/>
      <c r="C366" s="165"/>
      <c r="D366" s="165"/>
      <c r="E366" s="165"/>
      <c r="F366" s="165"/>
      <c r="G366" s="165"/>
      <c r="H366" s="165"/>
      <c r="I366" s="165"/>
      <c r="J366" s="165"/>
      <c r="K366" s="165"/>
      <c r="L366" s="165"/>
      <c r="M366" s="165"/>
      <c r="N366" s="97"/>
      <c r="O366" s="98"/>
      <c r="P366" s="97"/>
      <c r="Q366" s="98"/>
      <c r="R366" s="97"/>
      <c r="S366" s="98"/>
      <c r="T366" s="97"/>
      <c r="U366" s="98"/>
      <c r="V366" s="97"/>
      <c r="W366" s="98"/>
      <c r="X366" s="97"/>
      <c r="Y366" s="98"/>
      <c r="Z366" s="97"/>
      <c r="AA366" s="98"/>
      <c r="AB366" s="97"/>
      <c r="AC366" s="98"/>
      <c r="AD366" s="97"/>
      <c r="AE366" s="98"/>
      <c r="AF366" s="97"/>
      <c r="AG366" s="98"/>
      <c r="AH366" s="97"/>
      <c r="AI366" s="98"/>
      <c r="AJ366" s="97"/>
      <c r="AK366" s="98"/>
      <c r="AL366" s="97"/>
      <c r="AM366" s="98"/>
      <c r="AN366" s="97"/>
      <c r="AO366" s="98"/>
      <c r="AP366" s="97"/>
      <c r="AQ366" s="98"/>
      <c r="AR366" s="97"/>
      <c r="AS366" s="98"/>
      <c r="AT366" s="97"/>
      <c r="AU366" s="98"/>
      <c r="AV366" s="97"/>
      <c r="AW366" s="98"/>
      <c r="AX366" s="97"/>
      <c r="AY366" s="98"/>
      <c r="AZ366" s="97"/>
      <c r="BA366" s="98"/>
      <c r="BB366" s="97"/>
      <c r="BC366" s="98"/>
      <c r="BD366" s="97"/>
      <c r="BE366" s="98"/>
      <c r="BF366" s="97"/>
      <c r="BG366" s="98"/>
      <c r="BH366" s="97"/>
      <c r="BI366" s="98"/>
      <c r="BJ366" s="97"/>
      <c r="BK366" s="98"/>
      <c r="BL366" s="97"/>
      <c r="BM366" s="98"/>
      <c r="BN366" s="97"/>
      <c r="BO366" s="98"/>
      <c r="BP366" s="97"/>
      <c r="BQ366" s="98"/>
      <c r="BR366" s="97"/>
      <c r="BS366" s="98"/>
      <c r="BT366" s="97"/>
      <c r="BU366" s="98"/>
      <c r="BV366" s="97"/>
      <c r="BW366" s="98"/>
      <c r="BX366" s="97"/>
      <c r="BY366" s="98"/>
      <c r="BZ366" s="97"/>
      <c r="CA366" s="98"/>
      <c r="CB366" s="97"/>
      <c r="CC366" s="98"/>
      <c r="CD366" s="97"/>
      <c r="CE366" s="98"/>
      <c r="CF366" s="97"/>
      <c r="CG366" s="98"/>
      <c r="CH366" s="97"/>
      <c r="CI366" s="98"/>
      <c r="CJ366" s="97"/>
      <c r="CK366" s="98"/>
      <c r="CL366" s="97"/>
      <c r="CM366" s="98"/>
      <c r="CN366" s="97"/>
      <c r="CO366" s="98"/>
      <c r="CP366" s="97"/>
      <c r="CQ366" s="98"/>
      <c r="CR366" s="97"/>
      <c r="CS366" s="98"/>
      <c r="CT366" s="97"/>
      <c r="CU366" s="98"/>
      <c r="CV366" s="97"/>
      <c r="CW366" s="98"/>
      <c r="CX366" s="97"/>
      <c r="CY366" s="98"/>
      <c r="CZ366" s="97"/>
      <c r="DA366" s="98"/>
      <c r="DB366" s="97"/>
      <c r="DC366" s="98"/>
      <c r="DD366" s="97"/>
      <c r="DE366" s="98"/>
      <c r="DF366" s="97"/>
      <c r="DG366" s="98"/>
      <c r="DH366" s="97"/>
      <c r="DI366" s="98"/>
      <c r="DJ366" s="97"/>
      <c r="DK366" s="98"/>
      <c r="DL366" s="97"/>
      <c r="DM366" s="98"/>
      <c r="DN366" s="97"/>
      <c r="DO366" s="98"/>
      <c r="DP366" s="97"/>
      <c r="DQ366" s="98"/>
      <c r="DR366" s="97"/>
      <c r="DS366" s="98"/>
      <c r="DT366" s="97"/>
      <c r="DU366" s="98"/>
      <c r="DV366" s="97"/>
      <c r="DW366" s="98"/>
      <c r="DX366" s="97"/>
      <c r="DY366" s="98"/>
      <c r="DZ366" s="97"/>
      <c r="EA366" s="98"/>
      <c r="EB366" s="97"/>
      <c r="EC366" s="98"/>
      <c r="ED366" s="97"/>
      <c r="EE366" s="98"/>
      <c r="EF366" s="97"/>
      <c r="EG366" s="98"/>
      <c r="EH366" s="97"/>
      <c r="EI366" s="98"/>
      <c r="EJ366" s="97"/>
      <c r="EK366" s="98"/>
      <c r="EL366" s="97"/>
      <c r="EM366" s="98"/>
      <c r="EN366" s="97"/>
      <c r="EO366" s="98"/>
      <c r="EP366" s="97"/>
      <c r="EQ366" s="98"/>
      <c r="ER366" s="97"/>
      <c r="ES366" s="98"/>
      <c r="ET366" s="97"/>
      <c r="EU366" s="98"/>
      <c r="EV366" s="97"/>
      <c r="EW366" s="98"/>
      <c r="EX366" s="97"/>
      <c r="EY366" s="98"/>
      <c r="EZ366" s="97"/>
      <c r="FA366" s="98"/>
      <c r="FB366" s="97"/>
      <c r="FC366" s="98"/>
      <c r="FD366" s="97"/>
      <c r="FE366" s="98"/>
      <c r="FF366" s="97"/>
      <c r="FG366" s="98"/>
      <c r="FH366" s="97"/>
      <c r="FI366" s="98"/>
      <c r="FJ366" s="97"/>
      <c r="FK366" s="98"/>
      <c r="FL366" s="97"/>
      <c r="FM366" s="98"/>
      <c r="FN366" s="97"/>
      <c r="FO366" s="98"/>
      <c r="FP366" s="97"/>
      <c r="FQ366" s="98"/>
      <c r="FR366" s="97"/>
      <c r="FS366" s="98"/>
      <c r="FT366" s="97"/>
      <c r="FU366" s="98"/>
      <c r="FV366" s="97"/>
      <c r="FW366" s="98"/>
      <c r="FX366" s="97"/>
      <c r="FY366" s="98"/>
      <c r="FZ366" s="97"/>
      <c r="GA366" s="98"/>
      <c r="GB366" s="97"/>
      <c r="GC366" s="98"/>
      <c r="GD366" s="97"/>
      <c r="GE366" s="98"/>
      <c r="GF366" s="97"/>
      <c r="GG366" s="98"/>
      <c r="GH366" s="97"/>
      <c r="GI366" s="98"/>
      <c r="GJ366" s="97"/>
      <c r="GK366" s="98"/>
      <c r="GL366" s="97"/>
      <c r="GM366" s="98"/>
      <c r="GN366" s="97"/>
      <c r="GO366" s="98"/>
      <c r="GP366" s="97"/>
      <c r="GQ366" s="98"/>
      <c r="GR366" s="97"/>
      <c r="GS366" s="98"/>
      <c r="GT366" s="97"/>
      <c r="GU366" s="98"/>
      <c r="GV366" s="97"/>
      <c r="GW366" s="98"/>
      <c r="GX366" s="97"/>
      <c r="GY366" s="98"/>
      <c r="GZ366" s="97"/>
      <c r="HA366" s="98"/>
      <c r="HB366" s="97"/>
      <c r="HC366" s="98"/>
      <c r="HD366" s="97"/>
      <c r="HE366" s="98"/>
      <c r="HF366" s="97"/>
      <c r="HG366" s="98"/>
      <c r="HH366" s="97"/>
      <c r="HI366" s="98"/>
      <c r="HJ366" s="97"/>
      <c r="HK366" s="98"/>
      <c r="HL366" s="97"/>
      <c r="HM366" s="98"/>
      <c r="HN366" s="97"/>
      <c r="HO366" s="98"/>
      <c r="HP366" s="97"/>
      <c r="HQ366" s="98"/>
      <c r="HR366" s="97"/>
      <c r="HS366" s="98"/>
      <c r="HT366" s="97"/>
      <c r="HU366" s="98"/>
      <c r="HV366" s="97"/>
      <c r="HW366" s="98"/>
      <c r="HX366" s="97"/>
      <c r="HY366" s="98"/>
      <c r="HZ366" s="97"/>
      <c r="IA366" s="98"/>
      <c r="IB366" s="97"/>
      <c r="IC366" s="98"/>
      <c r="ID366" s="97"/>
      <c r="IE366" s="98"/>
      <c r="IF366" s="97"/>
      <c r="IG366" s="98"/>
      <c r="IH366" s="97"/>
      <c r="II366" s="98"/>
      <c r="IJ366" s="97"/>
      <c r="IK366" s="98"/>
      <c r="IL366" s="97"/>
      <c r="IM366" s="98"/>
      <c r="IN366" s="97"/>
      <c r="IO366" s="98"/>
      <c r="IP366" s="97"/>
      <c r="IQ366" s="98"/>
      <c r="IR366" s="97"/>
      <c r="IS366" s="98"/>
      <c r="IT366" s="97"/>
      <c r="IU366" s="98"/>
      <c r="IV366" s="97"/>
    </row>
    <row r="367" spans="1:256" s="57" customFormat="1" ht="16.5" outlineLevel="1">
      <c r="A367" s="203" t="s">
        <v>91</v>
      </c>
      <c r="B367" s="203"/>
      <c r="C367" s="203"/>
      <c r="D367" s="203"/>
      <c r="E367" s="203"/>
      <c r="F367" s="203"/>
      <c r="G367" s="203"/>
      <c r="H367" s="203"/>
      <c r="I367" s="203"/>
      <c r="J367" s="203"/>
      <c r="K367" s="203"/>
      <c r="L367" s="203"/>
      <c r="M367" s="203"/>
      <c r="N367" s="12"/>
      <c r="O367" s="13"/>
      <c r="P367" s="12"/>
      <c r="Q367" s="13"/>
      <c r="R367" s="12"/>
      <c r="S367" s="13"/>
      <c r="T367" s="12"/>
      <c r="U367" s="13"/>
      <c r="V367" s="12"/>
      <c r="W367" s="13"/>
      <c r="X367" s="12"/>
      <c r="Y367" s="13"/>
      <c r="Z367" s="12"/>
      <c r="AA367" s="13"/>
      <c r="AB367" s="12"/>
      <c r="AC367" s="13"/>
      <c r="AD367" s="12"/>
      <c r="AE367" s="13"/>
      <c r="AF367" s="12"/>
      <c r="AG367" s="13"/>
      <c r="AH367" s="12"/>
      <c r="AI367" s="13"/>
      <c r="AJ367" s="12"/>
      <c r="AK367" s="13"/>
      <c r="AL367" s="12"/>
      <c r="AM367" s="13"/>
      <c r="AN367" s="12"/>
      <c r="AO367" s="13"/>
      <c r="AP367" s="12"/>
      <c r="AQ367" s="13"/>
      <c r="AR367" s="12"/>
      <c r="AS367" s="13"/>
      <c r="AT367" s="12"/>
      <c r="AU367" s="13"/>
      <c r="AV367" s="12"/>
      <c r="AW367" s="13"/>
      <c r="AX367" s="12"/>
      <c r="AY367" s="13"/>
      <c r="AZ367" s="12"/>
      <c r="BA367" s="13"/>
      <c r="BB367" s="12"/>
      <c r="BC367" s="13"/>
      <c r="BD367" s="12"/>
      <c r="BE367" s="13"/>
      <c r="BF367" s="12"/>
      <c r="BG367" s="13"/>
      <c r="BH367" s="12"/>
      <c r="BI367" s="13"/>
      <c r="BJ367" s="12"/>
      <c r="BK367" s="13"/>
      <c r="BL367" s="12"/>
      <c r="BM367" s="13"/>
      <c r="BN367" s="12"/>
      <c r="BO367" s="13"/>
      <c r="BP367" s="12"/>
      <c r="BQ367" s="13"/>
      <c r="BR367" s="12"/>
      <c r="BS367" s="13"/>
      <c r="BT367" s="12"/>
      <c r="BU367" s="13"/>
      <c r="BV367" s="12"/>
      <c r="BW367" s="13"/>
      <c r="BX367" s="12"/>
      <c r="BY367" s="13"/>
      <c r="BZ367" s="12"/>
      <c r="CA367" s="13"/>
      <c r="CB367" s="12"/>
      <c r="CC367" s="13"/>
      <c r="CD367" s="12"/>
      <c r="CE367" s="13"/>
      <c r="CF367" s="12"/>
      <c r="CG367" s="13"/>
      <c r="CH367" s="12"/>
      <c r="CI367" s="13"/>
      <c r="CJ367" s="12"/>
      <c r="CK367" s="13"/>
      <c r="CL367" s="12"/>
      <c r="CM367" s="13"/>
      <c r="CN367" s="12"/>
      <c r="CO367" s="13"/>
      <c r="CP367" s="12"/>
      <c r="CQ367" s="13"/>
      <c r="CR367" s="12"/>
      <c r="CS367" s="13"/>
      <c r="CT367" s="12"/>
      <c r="CU367" s="13"/>
      <c r="CV367" s="12"/>
      <c r="CW367" s="13"/>
      <c r="CX367" s="12"/>
      <c r="CY367" s="13"/>
      <c r="CZ367" s="12"/>
      <c r="DA367" s="13"/>
      <c r="DB367" s="12"/>
      <c r="DC367" s="13"/>
      <c r="DD367" s="12"/>
      <c r="DE367" s="13"/>
      <c r="DF367" s="12"/>
      <c r="DG367" s="13"/>
      <c r="DH367" s="12"/>
      <c r="DI367" s="13"/>
      <c r="DJ367" s="12"/>
      <c r="DK367" s="13"/>
      <c r="DL367" s="12"/>
      <c r="DM367" s="13"/>
      <c r="DN367" s="12"/>
      <c r="DO367" s="13"/>
      <c r="DP367" s="12"/>
      <c r="DQ367" s="13"/>
      <c r="DR367" s="12"/>
      <c r="DS367" s="13"/>
      <c r="DT367" s="12"/>
      <c r="DU367" s="13"/>
      <c r="DV367" s="12"/>
      <c r="DW367" s="13"/>
      <c r="DX367" s="12"/>
      <c r="DY367" s="13"/>
      <c r="DZ367" s="12"/>
      <c r="EA367" s="13"/>
      <c r="EB367" s="12"/>
      <c r="EC367" s="13"/>
      <c r="ED367" s="12"/>
      <c r="EE367" s="13"/>
      <c r="EF367" s="12"/>
      <c r="EG367" s="13"/>
      <c r="EH367" s="12"/>
      <c r="EI367" s="13"/>
      <c r="EJ367" s="12"/>
      <c r="EK367" s="13"/>
      <c r="EL367" s="12"/>
      <c r="EM367" s="13"/>
      <c r="EN367" s="12"/>
      <c r="EO367" s="13"/>
      <c r="EP367" s="12"/>
      <c r="EQ367" s="13"/>
      <c r="ER367" s="12"/>
      <c r="ES367" s="13"/>
      <c r="ET367" s="12"/>
      <c r="EU367" s="13"/>
      <c r="EV367" s="12"/>
      <c r="EW367" s="13"/>
      <c r="EX367" s="12"/>
      <c r="EY367" s="13"/>
      <c r="EZ367" s="12"/>
      <c r="FA367" s="13"/>
      <c r="FB367" s="12"/>
      <c r="FC367" s="13"/>
      <c r="FD367" s="12"/>
      <c r="FE367" s="13"/>
      <c r="FF367" s="12"/>
      <c r="FG367" s="13"/>
      <c r="FH367" s="12"/>
      <c r="FI367" s="13"/>
      <c r="FJ367" s="12"/>
      <c r="FK367" s="13"/>
      <c r="FL367" s="12"/>
      <c r="FM367" s="13"/>
      <c r="FN367" s="12"/>
      <c r="FO367" s="13"/>
      <c r="FP367" s="12"/>
      <c r="FQ367" s="13"/>
      <c r="FR367" s="12"/>
      <c r="FS367" s="13"/>
      <c r="FT367" s="12"/>
      <c r="FU367" s="13"/>
      <c r="FV367" s="12"/>
      <c r="FW367" s="13"/>
      <c r="FX367" s="12"/>
      <c r="FY367" s="13"/>
      <c r="FZ367" s="12"/>
      <c r="GA367" s="13"/>
      <c r="GB367" s="12"/>
      <c r="GC367" s="13"/>
      <c r="GD367" s="12"/>
      <c r="GE367" s="13"/>
      <c r="GF367" s="12"/>
      <c r="GG367" s="13"/>
      <c r="GH367" s="12"/>
      <c r="GI367" s="13"/>
      <c r="GJ367" s="12"/>
      <c r="GK367" s="13"/>
      <c r="GL367" s="12"/>
      <c r="GM367" s="13"/>
      <c r="GN367" s="12"/>
      <c r="GO367" s="13"/>
      <c r="GP367" s="12"/>
      <c r="GQ367" s="13"/>
      <c r="GR367" s="12"/>
      <c r="GS367" s="13"/>
      <c r="GT367" s="12"/>
      <c r="GU367" s="13"/>
      <c r="GV367" s="12"/>
      <c r="GW367" s="13"/>
      <c r="GX367" s="12"/>
      <c r="GY367" s="13"/>
      <c r="GZ367" s="12"/>
      <c r="HA367" s="13"/>
      <c r="HB367" s="12"/>
      <c r="HC367" s="13"/>
      <c r="HD367" s="12"/>
      <c r="HE367" s="13"/>
      <c r="HF367" s="12"/>
      <c r="HG367" s="13"/>
      <c r="HH367" s="12"/>
      <c r="HI367" s="13"/>
      <c r="HJ367" s="12"/>
      <c r="HK367" s="13"/>
      <c r="HL367" s="12"/>
      <c r="HM367" s="13"/>
      <c r="HN367" s="12"/>
      <c r="HO367" s="13"/>
      <c r="HP367" s="12"/>
      <c r="HQ367" s="13"/>
      <c r="HR367" s="12"/>
      <c r="HS367" s="13"/>
      <c r="HT367" s="12"/>
      <c r="HU367" s="13"/>
      <c r="HV367" s="12"/>
      <c r="HW367" s="13"/>
      <c r="HX367" s="12"/>
      <c r="HY367" s="13"/>
      <c r="HZ367" s="12"/>
      <c r="IA367" s="13"/>
      <c r="IB367" s="12"/>
      <c r="IC367" s="13"/>
      <c r="ID367" s="12"/>
      <c r="IE367" s="13"/>
      <c r="IF367" s="12"/>
      <c r="IG367" s="13"/>
      <c r="IH367" s="12"/>
      <c r="II367" s="13"/>
      <c r="IJ367" s="12"/>
      <c r="IK367" s="13"/>
      <c r="IL367" s="12"/>
      <c r="IM367" s="13"/>
      <c r="IN367" s="12"/>
      <c r="IO367" s="13"/>
      <c r="IP367" s="12"/>
      <c r="IQ367" s="13"/>
      <c r="IR367" s="12"/>
      <c r="IS367" s="13"/>
      <c r="IT367" s="12"/>
      <c r="IU367" s="13"/>
      <c r="IV367" s="12"/>
    </row>
    <row r="368" spans="1:256" s="57" customFormat="1" ht="18" outlineLevel="1" thickBot="1">
      <c r="A368" s="203" t="s">
        <v>157</v>
      </c>
      <c r="B368" s="203"/>
      <c r="C368" s="203"/>
      <c r="D368" s="203"/>
      <c r="E368" s="203"/>
      <c r="F368" s="203"/>
      <c r="G368" s="203"/>
      <c r="H368" s="203"/>
      <c r="I368" s="203"/>
      <c r="J368" s="203"/>
      <c r="K368" s="203"/>
      <c r="L368" s="203"/>
      <c r="M368" s="203"/>
      <c r="N368" s="12"/>
      <c r="O368" s="13"/>
      <c r="P368" s="12"/>
      <c r="Q368" s="13"/>
      <c r="R368" s="12"/>
      <c r="S368" s="13"/>
      <c r="T368" s="12"/>
      <c r="U368" s="13"/>
      <c r="V368" s="12"/>
      <c r="W368" s="13"/>
      <c r="X368" s="12"/>
      <c r="Y368" s="13"/>
      <c r="Z368" s="12"/>
      <c r="AA368" s="13"/>
      <c r="AB368" s="12"/>
      <c r="AC368" s="13"/>
      <c r="AD368" s="12"/>
      <c r="AE368" s="13"/>
      <c r="AF368" s="12"/>
      <c r="AG368" s="13"/>
      <c r="AH368" s="12"/>
      <c r="AI368" s="13"/>
      <c r="AJ368" s="12"/>
      <c r="AK368" s="13"/>
      <c r="AL368" s="12"/>
      <c r="AM368" s="13"/>
      <c r="AN368" s="12"/>
      <c r="AO368" s="13"/>
      <c r="AP368" s="12"/>
      <c r="AQ368" s="13"/>
      <c r="AR368" s="12"/>
      <c r="AS368" s="13"/>
      <c r="AT368" s="12"/>
      <c r="AU368" s="13"/>
      <c r="AV368" s="12"/>
      <c r="AW368" s="13"/>
      <c r="AX368" s="12"/>
      <c r="AY368" s="13"/>
      <c r="AZ368" s="12"/>
      <c r="BA368" s="13"/>
      <c r="BB368" s="12"/>
      <c r="BC368" s="13"/>
      <c r="BD368" s="12"/>
      <c r="BE368" s="13"/>
      <c r="BF368" s="12"/>
      <c r="BG368" s="13"/>
      <c r="BH368" s="12"/>
      <c r="BI368" s="13"/>
      <c r="BJ368" s="12"/>
      <c r="BK368" s="13"/>
      <c r="BL368" s="12"/>
      <c r="BM368" s="13"/>
      <c r="BN368" s="12"/>
      <c r="BO368" s="13"/>
      <c r="BP368" s="12"/>
      <c r="BQ368" s="13"/>
      <c r="BR368" s="12"/>
      <c r="BS368" s="13"/>
      <c r="BT368" s="12"/>
      <c r="BU368" s="13"/>
      <c r="BV368" s="12"/>
      <c r="BW368" s="13"/>
      <c r="BX368" s="12"/>
      <c r="BY368" s="13"/>
      <c r="BZ368" s="12"/>
      <c r="CA368" s="13"/>
      <c r="CB368" s="12"/>
      <c r="CC368" s="13"/>
      <c r="CD368" s="12"/>
      <c r="CE368" s="13"/>
      <c r="CF368" s="12"/>
      <c r="CG368" s="13"/>
      <c r="CH368" s="12"/>
      <c r="CI368" s="13"/>
      <c r="CJ368" s="12"/>
      <c r="CK368" s="13"/>
      <c r="CL368" s="12"/>
      <c r="CM368" s="13"/>
      <c r="CN368" s="12"/>
      <c r="CO368" s="13"/>
      <c r="CP368" s="12"/>
      <c r="CQ368" s="13"/>
      <c r="CR368" s="12"/>
      <c r="CS368" s="13"/>
      <c r="CT368" s="12"/>
      <c r="CU368" s="13"/>
      <c r="CV368" s="12"/>
      <c r="CW368" s="13"/>
      <c r="CX368" s="12"/>
      <c r="CY368" s="13"/>
      <c r="CZ368" s="12"/>
      <c r="DA368" s="13"/>
      <c r="DB368" s="12"/>
      <c r="DC368" s="13"/>
      <c r="DD368" s="12"/>
      <c r="DE368" s="13"/>
      <c r="DF368" s="12"/>
      <c r="DG368" s="13"/>
      <c r="DH368" s="12"/>
      <c r="DI368" s="13"/>
      <c r="DJ368" s="12"/>
      <c r="DK368" s="13"/>
      <c r="DL368" s="12"/>
      <c r="DM368" s="13"/>
      <c r="DN368" s="12"/>
      <c r="DO368" s="13"/>
      <c r="DP368" s="12"/>
      <c r="DQ368" s="13"/>
      <c r="DR368" s="12"/>
      <c r="DS368" s="13"/>
      <c r="DT368" s="12"/>
      <c r="DU368" s="13"/>
      <c r="DV368" s="12"/>
      <c r="DW368" s="13"/>
      <c r="DX368" s="12"/>
      <c r="DY368" s="13"/>
      <c r="DZ368" s="12"/>
      <c r="EA368" s="13"/>
      <c r="EB368" s="12"/>
      <c r="EC368" s="13"/>
      <c r="ED368" s="12"/>
      <c r="EE368" s="13"/>
      <c r="EF368" s="12"/>
      <c r="EG368" s="13"/>
      <c r="EH368" s="12"/>
      <c r="EI368" s="13"/>
      <c r="EJ368" s="12"/>
      <c r="EK368" s="13"/>
      <c r="EL368" s="12"/>
      <c r="EM368" s="13"/>
      <c r="EN368" s="12"/>
      <c r="EO368" s="13"/>
      <c r="EP368" s="12"/>
      <c r="EQ368" s="13"/>
      <c r="ER368" s="12"/>
      <c r="ES368" s="13"/>
      <c r="ET368" s="12"/>
      <c r="EU368" s="13"/>
      <c r="EV368" s="12"/>
      <c r="EW368" s="13"/>
      <c r="EX368" s="12"/>
      <c r="EY368" s="13"/>
      <c r="EZ368" s="12"/>
      <c r="FA368" s="13"/>
      <c r="FB368" s="12"/>
      <c r="FC368" s="13"/>
      <c r="FD368" s="12"/>
      <c r="FE368" s="13"/>
      <c r="FF368" s="12"/>
      <c r="FG368" s="13"/>
      <c r="FH368" s="12"/>
      <c r="FI368" s="13"/>
      <c r="FJ368" s="12"/>
      <c r="FK368" s="13"/>
      <c r="FL368" s="12"/>
      <c r="FM368" s="13"/>
      <c r="FN368" s="12"/>
      <c r="FO368" s="13"/>
      <c r="FP368" s="12"/>
      <c r="FQ368" s="13"/>
      <c r="FR368" s="12"/>
      <c r="FS368" s="13"/>
      <c r="FT368" s="12"/>
      <c r="FU368" s="13"/>
      <c r="FV368" s="12"/>
      <c r="FW368" s="13"/>
      <c r="FX368" s="12"/>
      <c r="FY368" s="13"/>
      <c r="FZ368" s="12"/>
      <c r="GA368" s="13"/>
      <c r="GB368" s="12"/>
      <c r="GC368" s="13"/>
      <c r="GD368" s="12"/>
      <c r="GE368" s="13"/>
      <c r="GF368" s="12"/>
      <c r="GG368" s="13"/>
      <c r="GH368" s="12"/>
      <c r="GI368" s="13"/>
      <c r="GJ368" s="12"/>
      <c r="GK368" s="13"/>
      <c r="GL368" s="12"/>
      <c r="GM368" s="13"/>
      <c r="GN368" s="12"/>
      <c r="GO368" s="13"/>
      <c r="GP368" s="12"/>
      <c r="GQ368" s="13"/>
      <c r="GR368" s="12"/>
      <c r="GS368" s="13"/>
      <c r="GT368" s="12"/>
      <c r="GU368" s="13"/>
      <c r="GV368" s="12"/>
      <c r="GW368" s="13"/>
      <c r="GX368" s="12"/>
      <c r="GY368" s="13"/>
      <c r="GZ368" s="12"/>
      <c r="HA368" s="13"/>
      <c r="HB368" s="12"/>
      <c r="HC368" s="13"/>
      <c r="HD368" s="12"/>
      <c r="HE368" s="13"/>
      <c r="HF368" s="12"/>
      <c r="HG368" s="13"/>
      <c r="HH368" s="12"/>
      <c r="HI368" s="13"/>
      <c r="HJ368" s="12"/>
      <c r="HK368" s="13"/>
      <c r="HL368" s="12"/>
      <c r="HM368" s="13"/>
      <c r="HN368" s="12"/>
      <c r="HO368" s="13"/>
      <c r="HP368" s="12"/>
      <c r="HQ368" s="13"/>
      <c r="HR368" s="12"/>
      <c r="HS368" s="13"/>
      <c r="HT368" s="12"/>
      <c r="HU368" s="13"/>
      <c r="HV368" s="12"/>
      <c r="HW368" s="13"/>
      <c r="HX368" s="12"/>
      <c r="HY368" s="13"/>
      <c r="HZ368" s="12"/>
      <c r="IA368" s="13"/>
      <c r="IB368" s="12"/>
      <c r="IC368" s="13"/>
      <c r="ID368" s="12"/>
      <c r="IE368" s="13"/>
      <c r="IF368" s="12"/>
      <c r="IG368" s="13"/>
      <c r="IH368" s="12"/>
      <c r="II368" s="13"/>
      <c r="IJ368" s="12"/>
      <c r="IK368" s="13"/>
      <c r="IL368" s="12"/>
      <c r="IM368" s="13"/>
      <c r="IN368" s="12"/>
      <c r="IO368" s="13"/>
      <c r="IP368" s="12"/>
      <c r="IQ368" s="13"/>
      <c r="IR368" s="12"/>
      <c r="IS368" s="13"/>
      <c r="IT368" s="12"/>
      <c r="IU368" s="13"/>
      <c r="IV368" s="12"/>
    </row>
    <row r="369" spans="1:13" ht="31.5">
      <c r="A369" s="44">
        <f>A364+1</f>
        <v>64</v>
      </c>
      <c r="B369" s="58" t="s">
        <v>152</v>
      </c>
      <c r="C369" s="32" t="s">
        <v>61</v>
      </c>
      <c r="D369" s="44">
        <v>1</v>
      </c>
      <c r="E369" s="59">
        <f aca="true" t="shared" si="19" ref="E369:E374">F369/D369</f>
        <v>2.5</v>
      </c>
      <c r="F369" s="46">
        <v>2.5</v>
      </c>
      <c r="G369" s="35" t="s">
        <v>35</v>
      </c>
      <c r="H369" s="36"/>
      <c r="I369" s="36"/>
      <c r="J369" s="36"/>
      <c r="K369" s="39"/>
      <c r="L369" s="47"/>
      <c r="M369" s="31"/>
    </row>
    <row r="370" spans="1:13" ht="31.5">
      <c r="A370" s="44">
        <f>A369+1</f>
        <v>65</v>
      </c>
      <c r="B370" s="60" t="s">
        <v>153</v>
      </c>
      <c r="C370" s="32" t="s">
        <v>61</v>
      </c>
      <c r="D370" s="44">
        <v>1</v>
      </c>
      <c r="E370" s="59">
        <f t="shared" si="19"/>
        <v>5</v>
      </c>
      <c r="F370" s="46">
        <v>5</v>
      </c>
      <c r="G370" s="35" t="s">
        <v>35</v>
      </c>
      <c r="H370" s="35" t="s">
        <v>35</v>
      </c>
      <c r="I370" s="35" t="s">
        <v>35</v>
      </c>
      <c r="J370" s="35" t="s">
        <v>35</v>
      </c>
      <c r="K370" s="39"/>
      <c r="L370" s="47"/>
      <c r="M370" s="31"/>
    </row>
    <row r="371" spans="1:13" ht="31.5">
      <c r="A371" s="44">
        <f>A370+1</f>
        <v>66</v>
      </c>
      <c r="B371" s="45" t="s">
        <v>155</v>
      </c>
      <c r="C371" s="32" t="s">
        <v>61</v>
      </c>
      <c r="D371" s="44">
        <v>1</v>
      </c>
      <c r="E371" s="59">
        <f t="shared" si="19"/>
        <v>2.5</v>
      </c>
      <c r="F371" s="46">
        <v>2.5</v>
      </c>
      <c r="G371" s="35" t="s">
        <v>35</v>
      </c>
      <c r="H371" s="35" t="s">
        <v>35</v>
      </c>
      <c r="I371" s="35" t="s">
        <v>35</v>
      </c>
      <c r="J371" s="35" t="s">
        <v>35</v>
      </c>
      <c r="K371" s="39"/>
      <c r="L371" s="47"/>
      <c r="M371" s="31"/>
    </row>
    <row r="372" spans="1:13" ht="15.75">
      <c r="A372" s="44">
        <f>A371+1</f>
        <v>67</v>
      </c>
      <c r="B372" s="61" t="s">
        <v>142</v>
      </c>
      <c r="C372" s="32" t="s">
        <v>61</v>
      </c>
      <c r="D372" s="44">
        <v>1</v>
      </c>
      <c r="E372" s="59">
        <f t="shared" si="19"/>
        <v>2.5</v>
      </c>
      <c r="F372" s="46">
        <v>2.5</v>
      </c>
      <c r="G372" s="35" t="s">
        <v>35</v>
      </c>
      <c r="H372" s="35" t="s">
        <v>35</v>
      </c>
      <c r="I372" s="35" t="s">
        <v>35</v>
      </c>
      <c r="J372" s="35" t="s">
        <v>35</v>
      </c>
      <c r="K372" s="39"/>
      <c r="L372" s="47"/>
      <c r="M372" s="31"/>
    </row>
    <row r="373" spans="1:13" ht="31.5">
      <c r="A373" s="44">
        <f>A372+1</f>
        <v>68</v>
      </c>
      <c r="B373" s="45" t="s">
        <v>154</v>
      </c>
      <c r="C373" s="32" t="s">
        <v>61</v>
      </c>
      <c r="D373" s="44">
        <v>1</v>
      </c>
      <c r="E373" s="59">
        <f t="shared" si="19"/>
        <v>2.5</v>
      </c>
      <c r="F373" s="46">
        <v>2.5</v>
      </c>
      <c r="G373" s="36"/>
      <c r="H373" s="36"/>
      <c r="I373" s="35" t="s">
        <v>35</v>
      </c>
      <c r="J373" s="36"/>
      <c r="K373" s="39"/>
      <c r="L373" s="47"/>
      <c r="M373" s="31"/>
    </row>
    <row r="374" spans="1:13" ht="31.5">
      <c r="A374" s="44">
        <f>A373+1</f>
        <v>69</v>
      </c>
      <c r="B374" s="45" t="s">
        <v>156</v>
      </c>
      <c r="C374" s="32" t="s">
        <v>61</v>
      </c>
      <c r="D374" s="44">
        <v>1</v>
      </c>
      <c r="E374" s="59">
        <f t="shared" si="19"/>
        <v>2.5</v>
      </c>
      <c r="F374" s="46">
        <v>2.5</v>
      </c>
      <c r="G374" s="36"/>
      <c r="H374" s="36"/>
      <c r="I374" s="36"/>
      <c r="J374" s="35" t="s">
        <v>35</v>
      </c>
      <c r="K374" s="39"/>
      <c r="L374" s="47"/>
      <c r="M374" s="31"/>
    </row>
    <row r="375" spans="1:256" s="57" customFormat="1" ht="16.5" outlineLevel="1">
      <c r="A375" s="203" t="s">
        <v>158</v>
      </c>
      <c r="B375" s="203"/>
      <c r="C375" s="203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12"/>
      <c r="O375" s="13"/>
      <c r="P375" s="12"/>
      <c r="Q375" s="13"/>
      <c r="R375" s="12"/>
      <c r="S375" s="13"/>
      <c r="T375" s="12"/>
      <c r="U375" s="13"/>
      <c r="V375" s="12"/>
      <c r="W375" s="13"/>
      <c r="X375" s="12"/>
      <c r="Y375" s="13"/>
      <c r="Z375" s="12"/>
      <c r="AA375" s="13"/>
      <c r="AB375" s="12"/>
      <c r="AC375" s="13"/>
      <c r="AD375" s="12"/>
      <c r="AE375" s="13"/>
      <c r="AF375" s="12"/>
      <c r="AG375" s="13"/>
      <c r="AH375" s="12"/>
      <c r="AI375" s="13"/>
      <c r="AJ375" s="12"/>
      <c r="AK375" s="13"/>
      <c r="AL375" s="12"/>
      <c r="AM375" s="13"/>
      <c r="AN375" s="12"/>
      <c r="AO375" s="13"/>
      <c r="AP375" s="12"/>
      <c r="AQ375" s="13"/>
      <c r="AR375" s="12"/>
      <c r="AS375" s="13"/>
      <c r="AT375" s="12"/>
      <c r="AU375" s="13"/>
      <c r="AV375" s="12"/>
      <c r="AW375" s="13"/>
      <c r="AX375" s="12"/>
      <c r="AY375" s="13"/>
      <c r="AZ375" s="12"/>
      <c r="BA375" s="13"/>
      <c r="BB375" s="12"/>
      <c r="BC375" s="13"/>
      <c r="BD375" s="12"/>
      <c r="BE375" s="13"/>
      <c r="BF375" s="12"/>
      <c r="BG375" s="13"/>
      <c r="BH375" s="12"/>
      <c r="BI375" s="13"/>
      <c r="BJ375" s="12"/>
      <c r="BK375" s="13"/>
      <c r="BL375" s="12"/>
      <c r="BM375" s="13"/>
      <c r="BN375" s="12"/>
      <c r="BO375" s="13"/>
      <c r="BP375" s="12"/>
      <c r="BQ375" s="13"/>
      <c r="BR375" s="12"/>
      <c r="BS375" s="13"/>
      <c r="BT375" s="12"/>
      <c r="BU375" s="13"/>
      <c r="BV375" s="12"/>
      <c r="BW375" s="13"/>
      <c r="BX375" s="12"/>
      <c r="BY375" s="13"/>
      <c r="BZ375" s="12"/>
      <c r="CA375" s="13"/>
      <c r="CB375" s="12"/>
      <c r="CC375" s="13"/>
      <c r="CD375" s="12"/>
      <c r="CE375" s="13"/>
      <c r="CF375" s="12"/>
      <c r="CG375" s="13"/>
      <c r="CH375" s="12"/>
      <c r="CI375" s="13"/>
      <c r="CJ375" s="12"/>
      <c r="CK375" s="13"/>
      <c r="CL375" s="12"/>
      <c r="CM375" s="13"/>
      <c r="CN375" s="12"/>
      <c r="CO375" s="13"/>
      <c r="CP375" s="12"/>
      <c r="CQ375" s="13"/>
      <c r="CR375" s="12"/>
      <c r="CS375" s="13"/>
      <c r="CT375" s="12"/>
      <c r="CU375" s="13"/>
      <c r="CV375" s="12"/>
      <c r="CW375" s="13"/>
      <c r="CX375" s="12"/>
      <c r="CY375" s="13"/>
      <c r="CZ375" s="12"/>
      <c r="DA375" s="13"/>
      <c r="DB375" s="12"/>
      <c r="DC375" s="13"/>
      <c r="DD375" s="12"/>
      <c r="DE375" s="13"/>
      <c r="DF375" s="12"/>
      <c r="DG375" s="13"/>
      <c r="DH375" s="12"/>
      <c r="DI375" s="13"/>
      <c r="DJ375" s="12"/>
      <c r="DK375" s="13"/>
      <c r="DL375" s="12"/>
      <c r="DM375" s="13"/>
      <c r="DN375" s="12"/>
      <c r="DO375" s="13"/>
      <c r="DP375" s="12"/>
      <c r="DQ375" s="13"/>
      <c r="DR375" s="12"/>
      <c r="DS375" s="13"/>
      <c r="DT375" s="12"/>
      <c r="DU375" s="13"/>
      <c r="DV375" s="12"/>
      <c r="DW375" s="13"/>
      <c r="DX375" s="12"/>
      <c r="DY375" s="13"/>
      <c r="DZ375" s="12"/>
      <c r="EA375" s="13"/>
      <c r="EB375" s="12"/>
      <c r="EC375" s="13"/>
      <c r="ED375" s="12"/>
      <c r="EE375" s="13"/>
      <c r="EF375" s="12"/>
      <c r="EG375" s="13"/>
      <c r="EH375" s="12"/>
      <c r="EI375" s="13"/>
      <c r="EJ375" s="12"/>
      <c r="EK375" s="13"/>
      <c r="EL375" s="12"/>
      <c r="EM375" s="13"/>
      <c r="EN375" s="12"/>
      <c r="EO375" s="13"/>
      <c r="EP375" s="12"/>
      <c r="EQ375" s="13"/>
      <c r="ER375" s="12"/>
      <c r="ES375" s="13"/>
      <c r="ET375" s="12"/>
      <c r="EU375" s="13"/>
      <c r="EV375" s="12"/>
      <c r="EW375" s="13"/>
      <c r="EX375" s="12"/>
      <c r="EY375" s="13"/>
      <c r="EZ375" s="12"/>
      <c r="FA375" s="13"/>
      <c r="FB375" s="12"/>
      <c r="FC375" s="13"/>
      <c r="FD375" s="12"/>
      <c r="FE375" s="13"/>
      <c r="FF375" s="12"/>
      <c r="FG375" s="13"/>
      <c r="FH375" s="12"/>
      <c r="FI375" s="13"/>
      <c r="FJ375" s="12"/>
      <c r="FK375" s="13"/>
      <c r="FL375" s="12"/>
      <c r="FM375" s="13"/>
      <c r="FN375" s="12"/>
      <c r="FO375" s="13"/>
      <c r="FP375" s="12"/>
      <c r="FQ375" s="13"/>
      <c r="FR375" s="12"/>
      <c r="FS375" s="13"/>
      <c r="FT375" s="12"/>
      <c r="FU375" s="13"/>
      <c r="FV375" s="12"/>
      <c r="FW375" s="13"/>
      <c r="FX375" s="12"/>
      <c r="FY375" s="13"/>
      <c r="FZ375" s="12"/>
      <c r="GA375" s="13"/>
      <c r="GB375" s="12"/>
      <c r="GC375" s="13"/>
      <c r="GD375" s="12"/>
      <c r="GE375" s="13"/>
      <c r="GF375" s="12"/>
      <c r="GG375" s="13"/>
      <c r="GH375" s="12"/>
      <c r="GI375" s="13"/>
      <c r="GJ375" s="12"/>
      <c r="GK375" s="13"/>
      <c r="GL375" s="12"/>
      <c r="GM375" s="13"/>
      <c r="GN375" s="12"/>
      <c r="GO375" s="13"/>
      <c r="GP375" s="12"/>
      <c r="GQ375" s="13"/>
      <c r="GR375" s="12"/>
      <c r="GS375" s="13"/>
      <c r="GT375" s="12"/>
      <c r="GU375" s="13"/>
      <c r="GV375" s="12"/>
      <c r="GW375" s="13"/>
      <c r="GX375" s="12"/>
      <c r="GY375" s="13"/>
      <c r="GZ375" s="12"/>
      <c r="HA375" s="13"/>
      <c r="HB375" s="12"/>
      <c r="HC375" s="13"/>
      <c r="HD375" s="12"/>
      <c r="HE375" s="13"/>
      <c r="HF375" s="12"/>
      <c r="HG375" s="13"/>
      <c r="HH375" s="12"/>
      <c r="HI375" s="13"/>
      <c r="HJ375" s="12"/>
      <c r="HK375" s="13"/>
      <c r="HL375" s="12"/>
      <c r="HM375" s="13"/>
      <c r="HN375" s="12"/>
      <c r="HO375" s="13"/>
      <c r="HP375" s="12"/>
      <c r="HQ375" s="13"/>
      <c r="HR375" s="12"/>
      <c r="HS375" s="13"/>
      <c r="HT375" s="12"/>
      <c r="HU375" s="13"/>
      <c r="HV375" s="12"/>
      <c r="HW375" s="13"/>
      <c r="HX375" s="12"/>
      <c r="HY375" s="13"/>
      <c r="HZ375" s="12"/>
      <c r="IA375" s="13"/>
      <c r="IB375" s="12"/>
      <c r="IC375" s="13"/>
      <c r="ID375" s="12"/>
      <c r="IE375" s="13"/>
      <c r="IF375" s="12"/>
      <c r="IG375" s="13"/>
      <c r="IH375" s="12"/>
      <c r="II375" s="13"/>
      <c r="IJ375" s="12"/>
      <c r="IK375" s="13"/>
      <c r="IL375" s="12"/>
      <c r="IM375" s="13"/>
      <c r="IN375" s="12"/>
      <c r="IO375" s="13"/>
      <c r="IP375" s="12"/>
      <c r="IQ375" s="13"/>
      <c r="IR375" s="12"/>
      <c r="IS375" s="13"/>
      <c r="IT375" s="12"/>
      <c r="IU375" s="13"/>
      <c r="IV375" s="12"/>
    </row>
    <row r="376" spans="1:13" ht="15.75">
      <c r="A376" s="44">
        <f>A374+1</f>
        <v>70</v>
      </c>
      <c r="B376" s="60" t="s">
        <v>159</v>
      </c>
      <c r="C376" s="32" t="s">
        <v>61</v>
      </c>
      <c r="D376" s="44">
        <v>1</v>
      </c>
      <c r="E376" s="59">
        <f>F376/D376</f>
        <v>2.5</v>
      </c>
      <c r="F376" s="46">
        <v>2.5</v>
      </c>
      <c r="G376" s="35" t="s">
        <v>35</v>
      </c>
      <c r="H376" s="35" t="s">
        <v>35</v>
      </c>
      <c r="I376" s="35" t="s">
        <v>35</v>
      </c>
      <c r="J376" s="35" t="s">
        <v>35</v>
      </c>
      <c r="K376" s="39"/>
      <c r="L376" s="47"/>
      <c r="M376" s="31"/>
    </row>
    <row r="377" spans="1:13" ht="15.75">
      <c r="A377" s="44">
        <f>A376+1</f>
        <v>71</v>
      </c>
      <c r="B377" s="45" t="s">
        <v>160</v>
      </c>
      <c r="C377" s="32" t="s">
        <v>61</v>
      </c>
      <c r="D377" s="44">
        <v>1</v>
      </c>
      <c r="E377" s="59">
        <f>F377/D377</f>
        <v>2.5</v>
      </c>
      <c r="F377" s="46">
        <v>2.5</v>
      </c>
      <c r="G377" s="35" t="s">
        <v>35</v>
      </c>
      <c r="H377" s="35" t="s">
        <v>35</v>
      </c>
      <c r="I377" s="35" t="s">
        <v>35</v>
      </c>
      <c r="J377" s="35" t="s">
        <v>35</v>
      </c>
      <c r="K377" s="39"/>
      <c r="L377" s="47"/>
      <c r="M377" s="31"/>
    </row>
    <row r="378" spans="1:256" s="57" customFormat="1" ht="16.5" outlineLevel="1">
      <c r="A378" s="203" t="s">
        <v>161</v>
      </c>
      <c r="B378" s="203"/>
      <c r="C378" s="203"/>
      <c r="D378" s="203"/>
      <c r="E378" s="203"/>
      <c r="F378" s="203"/>
      <c r="G378" s="203"/>
      <c r="H378" s="203"/>
      <c r="I378" s="203"/>
      <c r="J378" s="203"/>
      <c r="K378" s="203"/>
      <c r="L378" s="203"/>
      <c r="M378" s="203"/>
      <c r="N378" s="12"/>
      <c r="O378" s="13"/>
      <c r="P378" s="12"/>
      <c r="Q378" s="13"/>
      <c r="R378" s="12"/>
      <c r="S378" s="13"/>
      <c r="T378" s="12"/>
      <c r="U378" s="13"/>
      <c r="V378" s="12"/>
      <c r="W378" s="13"/>
      <c r="X378" s="12"/>
      <c r="Y378" s="13"/>
      <c r="Z378" s="12"/>
      <c r="AA378" s="13"/>
      <c r="AB378" s="12"/>
      <c r="AC378" s="13"/>
      <c r="AD378" s="12"/>
      <c r="AE378" s="13"/>
      <c r="AF378" s="12"/>
      <c r="AG378" s="13"/>
      <c r="AH378" s="12"/>
      <c r="AI378" s="13"/>
      <c r="AJ378" s="12"/>
      <c r="AK378" s="13"/>
      <c r="AL378" s="12"/>
      <c r="AM378" s="13"/>
      <c r="AN378" s="12"/>
      <c r="AO378" s="13"/>
      <c r="AP378" s="12"/>
      <c r="AQ378" s="13"/>
      <c r="AR378" s="12"/>
      <c r="AS378" s="13"/>
      <c r="AT378" s="12"/>
      <c r="AU378" s="13"/>
      <c r="AV378" s="12"/>
      <c r="AW378" s="13"/>
      <c r="AX378" s="12"/>
      <c r="AY378" s="13"/>
      <c r="AZ378" s="12"/>
      <c r="BA378" s="13"/>
      <c r="BB378" s="12"/>
      <c r="BC378" s="13"/>
      <c r="BD378" s="12"/>
      <c r="BE378" s="13"/>
      <c r="BF378" s="12"/>
      <c r="BG378" s="13"/>
      <c r="BH378" s="12"/>
      <c r="BI378" s="13"/>
      <c r="BJ378" s="12"/>
      <c r="BK378" s="13"/>
      <c r="BL378" s="12"/>
      <c r="BM378" s="13"/>
      <c r="BN378" s="12"/>
      <c r="BO378" s="13"/>
      <c r="BP378" s="12"/>
      <c r="BQ378" s="13"/>
      <c r="BR378" s="12"/>
      <c r="BS378" s="13"/>
      <c r="BT378" s="12"/>
      <c r="BU378" s="13"/>
      <c r="BV378" s="12"/>
      <c r="BW378" s="13"/>
      <c r="BX378" s="12"/>
      <c r="BY378" s="13"/>
      <c r="BZ378" s="12"/>
      <c r="CA378" s="13"/>
      <c r="CB378" s="12"/>
      <c r="CC378" s="13"/>
      <c r="CD378" s="12"/>
      <c r="CE378" s="13"/>
      <c r="CF378" s="12"/>
      <c r="CG378" s="13"/>
      <c r="CH378" s="12"/>
      <c r="CI378" s="13"/>
      <c r="CJ378" s="12"/>
      <c r="CK378" s="13"/>
      <c r="CL378" s="12"/>
      <c r="CM378" s="13"/>
      <c r="CN378" s="12"/>
      <c r="CO378" s="13"/>
      <c r="CP378" s="12"/>
      <c r="CQ378" s="13"/>
      <c r="CR378" s="12"/>
      <c r="CS378" s="13"/>
      <c r="CT378" s="12"/>
      <c r="CU378" s="13"/>
      <c r="CV378" s="12"/>
      <c r="CW378" s="13"/>
      <c r="CX378" s="12"/>
      <c r="CY378" s="13"/>
      <c r="CZ378" s="12"/>
      <c r="DA378" s="13"/>
      <c r="DB378" s="12"/>
      <c r="DC378" s="13"/>
      <c r="DD378" s="12"/>
      <c r="DE378" s="13"/>
      <c r="DF378" s="12"/>
      <c r="DG378" s="13"/>
      <c r="DH378" s="12"/>
      <c r="DI378" s="13"/>
      <c r="DJ378" s="12"/>
      <c r="DK378" s="13"/>
      <c r="DL378" s="12"/>
      <c r="DM378" s="13"/>
      <c r="DN378" s="12"/>
      <c r="DO378" s="13"/>
      <c r="DP378" s="12"/>
      <c r="DQ378" s="13"/>
      <c r="DR378" s="12"/>
      <c r="DS378" s="13"/>
      <c r="DT378" s="12"/>
      <c r="DU378" s="13"/>
      <c r="DV378" s="12"/>
      <c r="DW378" s="13"/>
      <c r="DX378" s="12"/>
      <c r="DY378" s="13"/>
      <c r="DZ378" s="12"/>
      <c r="EA378" s="13"/>
      <c r="EB378" s="12"/>
      <c r="EC378" s="13"/>
      <c r="ED378" s="12"/>
      <c r="EE378" s="13"/>
      <c r="EF378" s="12"/>
      <c r="EG378" s="13"/>
      <c r="EH378" s="12"/>
      <c r="EI378" s="13"/>
      <c r="EJ378" s="12"/>
      <c r="EK378" s="13"/>
      <c r="EL378" s="12"/>
      <c r="EM378" s="13"/>
      <c r="EN378" s="12"/>
      <c r="EO378" s="13"/>
      <c r="EP378" s="12"/>
      <c r="EQ378" s="13"/>
      <c r="ER378" s="12"/>
      <c r="ES378" s="13"/>
      <c r="ET378" s="12"/>
      <c r="EU378" s="13"/>
      <c r="EV378" s="12"/>
      <c r="EW378" s="13"/>
      <c r="EX378" s="12"/>
      <c r="EY378" s="13"/>
      <c r="EZ378" s="12"/>
      <c r="FA378" s="13"/>
      <c r="FB378" s="12"/>
      <c r="FC378" s="13"/>
      <c r="FD378" s="12"/>
      <c r="FE378" s="13"/>
      <c r="FF378" s="12"/>
      <c r="FG378" s="13"/>
      <c r="FH378" s="12"/>
      <c r="FI378" s="13"/>
      <c r="FJ378" s="12"/>
      <c r="FK378" s="13"/>
      <c r="FL378" s="12"/>
      <c r="FM378" s="13"/>
      <c r="FN378" s="12"/>
      <c r="FO378" s="13"/>
      <c r="FP378" s="12"/>
      <c r="FQ378" s="13"/>
      <c r="FR378" s="12"/>
      <c r="FS378" s="13"/>
      <c r="FT378" s="12"/>
      <c r="FU378" s="13"/>
      <c r="FV378" s="12"/>
      <c r="FW378" s="13"/>
      <c r="FX378" s="12"/>
      <c r="FY378" s="13"/>
      <c r="FZ378" s="12"/>
      <c r="GA378" s="13"/>
      <c r="GB378" s="12"/>
      <c r="GC378" s="13"/>
      <c r="GD378" s="12"/>
      <c r="GE378" s="13"/>
      <c r="GF378" s="12"/>
      <c r="GG378" s="13"/>
      <c r="GH378" s="12"/>
      <c r="GI378" s="13"/>
      <c r="GJ378" s="12"/>
      <c r="GK378" s="13"/>
      <c r="GL378" s="12"/>
      <c r="GM378" s="13"/>
      <c r="GN378" s="12"/>
      <c r="GO378" s="13"/>
      <c r="GP378" s="12"/>
      <c r="GQ378" s="13"/>
      <c r="GR378" s="12"/>
      <c r="GS378" s="13"/>
      <c r="GT378" s="12"/>
      <c r="GU378" s="13"/>
      <c r="GV378" s="12"/>
      <c r="GW378" s="13"/>
      <c r="GX378" s="12"/>
      <c r="GY378" s="13"/>
      <c r="GZ378" s="12"/>
      <c r="HA378" s="13"/>
      <c r="HB378" s="12"/>
      <c r="HC378" s="13"/>
      <c r="HD378" s="12"/>
      <c r="HE378" s="13"/>
      <c r="HF378" s="12"/>
      <c r="HG378" s="13"/>
      <c r="HH378" s="12"/>
      <c r="HI378" s="13"/>
      <c r="HJ378" s="12"/>
      <c r="HK378" s="13"/>
      <c r="HL378" s="12"/>
      <c r="HM378" s="13"/>
      <c r="HN378" s="12"/>
      <c r="HO378" s="13"/>
      <c r="HP378" s="12"/>
      <c r="HQ378" s="13"/>
      <c r="HR378" s="12"/>
      <c r="HS378" s="13"/>
      <c r="HT378" s="12"/>
      <c r="HU378" s="13"/>
      <c r="HV378" s="12"/>
      <c r="HW378" s="13"/>
      <c r="HX378" s="12"/>
      <c r="HY378" s="13"/>
      <c r="HZ378" s="12"/>
      <c r="IA378" s="13"/>
      <c r="IB378" s="12"/>
      <c r="IC378" s="13"/>
      <c r="ID378" s="12"/>
      <c r="IE378" s="13"/>
      <c r="IF378" s="12"/>
      <c r="IG378" s="13"/>
      <c r="IH378" s="12"/>
      <c r="II378" s="13"/>
      <c r="IJ378" s="12"/>
      <c r="IK378" s="13"/>
      <c r="IL378" s="12"/>
      <c r="IM378" s="13"/>
      <c r="IN378" s="12"/>
      <c r="IO378" s="13"/>
      <c r="IP378" s="12"/>
      <c r="IQ378" s="13"/>
      <c r="IR378" s="12"/>
      <c r="IS378" s="13"/>
      <c r="IT378" s="12"/>
      <c r="IU378" s="13"/>
      <c r="IV378" s="12"/>
    </row>
    <row r="379" spans="1:13" ht="15.75">
      <c r="A379" s="44">
        <f>A377+1</f>
        <v>72</v>
      </c>
      <c r="B379" s="45" t="s">
        <v>162</v>
      </c>
      <c r="C379" s="32" t="s">
        <v>61</v>
      </c>
      <c r="D379" s="44">
        <v>1</v>
      </c>
      <c r="E379" s="59">
        <f>F379/D379</f>
        <v>1.5</v>
      </c>
      <c r="F379" s="46">
        <v>1.5</v>
      </c>
      <c r="G379" s="35" t="s">
        <v>35</v>
      </c>
      <c r="H379" s="35" t="s">
        <v>35</v>
      </c>
      <c r="I379" s="35" t="s">
        <v>35</v>
      </c>
      <c r="J379" s="35" t="s">
        <v>35</v>
      </c>
      <c r="K379" s="39"/>
      <c r="L379" s="47"/>
      <c r="M379" s="31"/>
    </row>
    <row r="380" spans="1:256" s="57" customFormat="1" ht="16.5" outlineLevel="1">
      <c r="A380" s="203" t="s">
        <v>98</v>
      </c>
      <c r="B380" s="203"/>
      <c r="C380" s="203"/>
      <c r="D380" s="203"/>
      <c r="E380" s="203"/>
      <c r="F380" s="203"/>
      <c r="G380" s="203"/>
      <c r="H380" s="203"/>
      <c r="I380" s="203"/>
      <c r="J380" s="203"/>
      <c r="K380" s="203"/>
      <c r="L380" s="203"/>
      <c r="M380" s="203"/>
      <c r="N380" s="12"/>
      <c r="O380" s="13"/>
      <c r="P380" s="12"/>
      <c r="Q380" s="13"/>
      <c r="R380" s="12"/>
      <c r="S380" s="13"/>
      <c r="T380" s="12"/>
      <c r="U380" s="13"/>
      <c r="V380" s="12"/>
      <c r="W380" s="13"/>
      <c r="X380" s="12"/>
      <c r="Y380" s="13"/>
      <c r="Z380" s="12"/>
      <c r="AA380" s="13"/>
      <c r="AB380" s="12"/>
      <c r="AC380" s="13"/>
      <c r="AD380" s="12"/>
      <c r="AE380" s="13"/>
      <c r="AF380" s="12"/>
      <c r="AG380" s="13"/>
      <c r="AH380" s="12"/>
      <c r="AI380" s="13"/>
      <c r="AJ380" s="12"/>
      <c r="AK380" s="13"/>
      <c r="AL380" s="12"/>
      <c r="AM380" s="13"/>
      <c r="AN380" s="12"/>
      <c r="AO380" s="13"/>
      <c r="AP380" s="12"/>
      <c r="AQ380" s="13"/>
      <c r="AR380" s="12"/>
      <c r="AS380" s="13"/>
      <c r="AT380" s="12"/>
      <c r="AU380" s="13"/>
      <c r="AV380" s="12"/>
      <c r="AW380" s="13"/>
      <c r="AX380" s="12"/>
      <c r="AY380" s="13"/>
      <c r="AZ380" s="12"/>
      <c r="BA380" s="13"/>
      <c r="BB380" s="12"/>
      <c r="BC380" s="13"/>
      <c r="BD380" s="12"/>
      <c r="BE380" s="13"/>
      <c r="BF380" s="12"/>
      <c r="BG380" s="13"/>
      <c r="BH380" s="12"/>
      <c r="BI380" s="13"/>
      <c r="BJ380" s="12"/>
      <c r="BK380" s="13"/>
      <c r="BL380" s="12"/>
      <c r="BM380" s="13"/>
      <c r="BN380" s="12"/>
      <c r="BO380" s="13"/>
      <c r="BP380" s="12"/>
      <c r="BQ380" s="13"/>
      <c r="BR380" s="12"/>
      <c r="BS380" s="13"/>
      <c r="BT380" s="12"/>
      <c r="BU380" s="13"/>
      <c r="BV380" s="12"/>
      <c r="BW380" s="13"/>
      <c r="BX380" s="12"/>
      <c r="BY380" s="13"/>
      <c r="BZ380" s="12"/>
      <c r="CA380" s="13"/>
      <c r="CB380" s="12"/>
      <c r="CC380" s="13"/>
      <c r="CD380" s="12"/>
      <c r="CE380" s="13"/>
      <c r="CF380" s="12"/>
      <c r="CG380" s="13"/>
      <c r="CH380" s="12"/>
      <c r="CI380" s="13"/>
      <c r="CJ380" s="12"/>
      <c r="CK380" s="13"/>
      <c r="CL380" s="12"/>
      <c r="CM380" s="13"/>
      <c r="CN380" s="12"/>
      <c r="CO380" s="13"/>
      <c r="CP380" s="12"/>
      <c r="CQ380" s="13"/>
      <c r="CR380" s="12"/>
      <c r="CS380" s="13"/>
      <c r="CT380" s="12"/>
      <c r="CU380" s="13"/>
      <c r="CV380" s="12"/>
      <c r="CW380" s="13"/>
      <c r="CX380" s="12"/>
      <c r="CY380" s="13"/>
      <c r="CZ380" s="12"/>
      <c r="DA380" s="13"/>
      <c r="DB380" s="12"/>
      <c r="DC380" s="13"/>
      <c r="DD380" s="12"/>
      <c r="DE380" s="13"/>
      <c r="DF380" s="12"/>
      <c r="DG380" s="13"/>
      <c r="DH380" s="12"/>
      <c r="DI380" s="13"/>
      <c r="DJ380" s="12"/>
      <c r="DK380" s="13"/>
      <c r="DL380" s="12"/>
      <c r="DM380" s="13"/>
      <c r="DN380" s="12"/>
      <c r="DO380" s="13"/>
      <c r="DP380" s="12"/>
      <c r="DQ380" s="13"/>
      <c r="DR380" s="12"/>
      <c r="DS380" s="13"/>
      <c r="DT380" s="12"/>
      <c r="DU380" s="13"/>
      <c r="DV380" s="12"/>
      <c r="DW380" s="13"/>
      <c r="DX380" s="12"/>
      <c r="DY380" s="13"/>
      <c r="DZ380" s="12"/>
      <c r="EA380" s="13"/>
      <c r="EB380" s="12"/>
      <c r="EC380" s="13"/>
      <c r="ED380" s="12"/>
      <c r="EE380" s="13"/>
      <c r="EF380" s="12"/>
      <c r="EG380" s="13"/>
      <c r="EH380" s="12"/>
      <c r="EI380" s="13"/>
      <c r="EJ380" s="12"/>
      <c r="EK380" s="13"/>
      <c r="EL380" s="12"/>
      <c r="EM380" s="13"/>
      <c r="EN380" s="12"/>
      <c r="EO380" s="13"/>
      <c r="EP380" s="12"/>
      <c r="EQ380" s="13"/>
      <c r="ER380" s="12"/>
      <c r="ES380" s="13"/>
      <c r="ET380" s="12"/>
      <c r="EU380" s="13"/>
      <c r="EV380" s="12"/>
      <c r="EW380" s="13"/>
      <c r="EX380" s="12"/>
      <c r="EY380" s="13"/>
      <c r="EZ380" s="12"/>
      <c r="FA380" s="13"/>
      <c r="FB380" s="12"/>
      <c r="FC380" s="13"/>
      <c r="FD380" s="12"/>
      <c r="FE380" s="13"/>
      <c r="FF380" s="12"/>
      <c r="FG380" s="13"/>
      <c r="FH380" s="12"/>
      <c r="FI380" s="13"/>
      <c r="FJ380" s="12"/>
      <c r="FK380" s="13"/>
      <c r="FL380" s="12"/>
      <c r="FM380" s="13"/>
      <c r="FN380" s="12"/>
      <c r="FO380" s="13"/>
      <c r="FP380" s="12"/>
      <c r="FQ380" s="13"/>
      <c r="FR380" s="12"/>
      <c r="FS380" s="13"/>
      <c r="FT380" s="12"/>
      <c r="FU380" s="13"/>
      <c r="FV380" s="12"/>
      <c r="FW380" s="13"/>
      <c r="FX380" s="12"/>
      <c r="FY380" s="13"/>
      <c r="FZ380" s="12"/>
      <c r="GA380" s="13"/>
      <c r="GB380" s="12"/>
      <c r="GC380" s="13"/>
      <c r="GD380" s="12"/>
      <c r="GE380" s="13"/>
      <c r="GF380" s="12"/>
      <c r="GG380" s="13"/>
      <c r="GH380" s="12"/>
      <c r="GI380" s="13"/>
      <c r="GJ380" s="12"/>
      <c r="GK380" s="13"/>
      <c r="GL380" s="12"/>
      <c r="GM380" s="13"/>
      <c r="GN380" s="12"/>
      <c r="GO380" s="13"/>
      <c r="GP380" s="12"/>
      <c r="GQ380" s="13"/>
      <c r="GR380" s="12"/>
      <c r="GS380" s="13"/>
      <c r="GT380" s="12"/>
      <c r="GU380" s="13"/>
      <c r="GV380" s="12"/>
      <c r="GW380" s="13"/>
      <c r="GX380" s="12"/>
      <c r="GY380" s="13"/>
      <c r="GZ380" s="12"/>
      <c r="HA380" s="13"/>
      <c r="HB380" s="12"/>
      <c r="HC380" s="13"/>
      <c r="HD380" s="12"/>
      <c r="HE380" s="13"/>
      <c r="HF380" s="12"/>
      <c r="HG380" s="13"/>
      <c r="HH380" s="12"/>
      <c r="HI380" s="13"/>
      <c r="HJ380" s="12"/>
      <c r="HK380" s="13"/>
      <c r="HL380" s="12"/>
      <c r="HM380" s="13"/>
      <c r="HN380" s="12"/>
      <c r="HO380" s="13"/>
      <c r="HP380" s="12"/>
      <c r="HQ380" s="13"/>
      <c r="HR380" s="12"/>
      <c r="HS380" s="13"/>
      <c r="HT380" s="12"/>
      <c r="HU380" s="13"/>
      <c r="HV380" s="12"/>
      <c r="HW380" s="13"/>
      <c r="HX380" s="12"/>
      <c r="HY380" s="13"/>
      <c r="HZ380" s="12"/>
      <c r="IA380" s="13"/>
      <c r="IB380" s="12"/>
      <c r="IC380" s="13"/>
      <c r="ID380" s="12"/>
      <c r="IE380" s="13"/>
      <c r="IF380" s="12"/>
      <c r="IG380" s="13"/>
      <c r="IH380" s="12"/>
      <c r="II380" s="13"/>
      <c r="IJ380" s="12"/>
      <c r="IK380" s="13"/>
      <c r="IL380" s="12"/>
      <c r="IM380" s="13"/>
      <c r="IN380" s="12"/>
      <c r="IO380" s="13"/>
      <c r="IP380" s="12"/>
      <c r="IQ380" s="13"/>
      <c r="IR380" s="12"/>
      <c r="IS380" s="13"/>
      <c r="IT380" s="12"/>
      <c r="IU380" s="13"/>
      <c r="IV380" s="12"/>
    </row>
    <row r="381" spans="1:256" s="57" customFormat="1" ht="18" outlineLevel="1" thickBot="1">
      <c r="A381" s="203" t="s">
        <v>157</v>
      </c>
      <c r="B381" s="203"/>
      <c r="C381" s="203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12"/>
      <c r="O381" s="13"/>
      <c r="P381" s="12"/>
      <c r="Q381" s="13"/>
      <c r="R381" s="12"/>
      <c r="S381" s="13"/>
      <c r="T381" s="12"/>
      <c r="U381" s="13"/>
      <c r="V381" s="12"/>
      <c r="W381" s="13"/>
      <c r="X381" s="12"/>
      <c r="Y381" s="13"/>
      <c r="Z381" s="12"/>
      <c r="AA381" s="13"/>
      <c r="AB381" s="12"/>
      <c r="AC381" s="13"/>
      <c r="AD381" s="12"/>
      <c r="AE381" s="13"/>
      <c r="AF381" s="12"/>
      <c r="AG381" s="13"/>
      <c r="AH381" s="12"/>
      <c r="AI381" s="13"/>
      <c r="AJ381" s="12"/>
      <c r="AK381" s="13"/>
      <c r="AL381" s="12"/>
      <c r="AM381" s="13"/>
      <c r="AN381" s="12"/>
      <c r="AO381" s="13"/>
      <c r="AP381" s="12"/>
      <c r="AQ381" s="13"/>
      <c r="AR381" s="12"/>
      <c r="AS381" s="13"/>
      <c r="AT381" s="12"/>
      <c r="AU381" s="13"/>
      <c r="AV381" s="12"/>
      <c r="AW381" s="13"/>
      <c r="AX381" s="12"/>
      <c r="AY381" s="13"/>
      <c r="AZ381" s="12"/>
      <c r="BA381" s="13"/>
      <c r="BB381" s="12"/>
      <c r="BC381" s="13"/>
      <c r="BD381" s="12"/>
      <c r="BE381" s="13"/>
      <c r="BF381" s="12"/>
      <c r="BG381" s="13"/>
      <c r="BH381" s="12"/>
      <c r="BI381" s="13"/>
      <c r="BJ381" s="12"/>
      <c r="BK381" s="13"/>
      <c r="BL381" s="12"/>
      <c r="BM381" s="13"/>
      <c r="BN381" s="12"/>
      <c r="BO381" s="13"/>
      <c r="BP381" s="12"/>
      <c r="BQ381" s="13"/>
      <c r="BR381" s="12"/>
      <c r="BS381" s="13"/>
      <c r="BT381" s="12"/>
      <c r="BU381" s="13"/>
      <c r="BV381" s="12"/>
      <c r="BW381" s="13"/>
      <c r="BX381" s="12"/>
      <c r="BY381" s="13"/>
      <c r="BZ381" s="12"/>
      <c r="CA381" s="13"/>
      <c r="CB381" s="12"/>
      <c r="CC381" s="13"/>
      <c r="CD381" s="12"/>
      <c r="CE381" s="13"/>
      <c r="CF381" s="12"/>
      <c r="CG381" s="13"/>
      <c r="CH381" s="12"/>
      <c r="CI381" s="13"/>
      <c r="CJ381" s="12"/>
      <c r="CK381" s="13"/>
      <c r="CL381" s="12"/>
      <c r="CM381" s="13"/>
      <c r="CN381" s="12"/>
      <c r="CO381" s="13"/>
      <c r="CP381" s="12"/>
      <c r="CQ381" s="13"/>
      <c r="CR381" s="12"/>
      <c r="CS381" s="13"/>
      <c r="CT381" s="12"/>
      <c r="CU381" s="13"/>
      <c r="CV381" s="12"/>
      <c r="CW381" s="13"/>
      <c r="CX381" s="12"/>
      <c r="CY381" s="13"/>
      <c r="CZ381" s="12"/>
      <c r="DA381" s="13"/>
      <c r="DB381" s="12"/>
      <c r="DC381" s="13"/>
      <c r="DD381" s="12"/>
      <c r="DE381" s="13"/>
      <c r="DF381" s="12"/>
      <c r="DG381" s="13"/>
      <c r="DH381" s="12"/>
      <c r="DI381" s="13"/>
      <c r="DJ381" s="12"/>
      <c r="DK381" s="13"/>
      <c r="DL381" s="12"/>
      <c r="DM381" s="13"/>
      <c r="DN381" s="12"/>
      <c r="DO381" s="13"/>
      <c r="DP381" s="12"/>
      <c r="DQ381" s="13"/>
      <c r="DR381" s="12"/>
      <c r="DS381" s="13"/>
      <c r="DT381" s="12"/>
      <c r="DU381" s="13"/>
      <c r="DV381" s="12"/>
      <c r="DW381" s="13"/>
      <c r="DX381" s="12"/>
      <c r="DY381" s="13"/>
      <c r="DZ381" s="12"/>
      <c r="EA381" s="13"/>
      <c r="EB381" s="12"/>
      <c r="EC381" s="13"/>
      <c r="ED381" s="12"/>
      <c r="EE381" s="13"/>
      <c r="EF381" s="12"/>
      <c r="EG381" s="13"/>
      <c r="EH381" s="12"/>
      <c r="EI381" s="13"/>
      <c r="EJ381" s="12"/>
      <c r="EK381" s="13"/>
      <c r="EL381" s="12"/>
      <c r="EM381" s="13"/>
      <c r="EN381" s="12"/>
      <c r="EO381" s="13"/>
      <c r="EP381" s="12"/>
      <c r="EQ381" s="13"/>
      <c r="ER381" s="12"/>
      <c r="ES381" s="13"/>
      <c r="ET381" s="12"/>
      <c r="EU381" s="13"/>
      <c r="EV381" s="12"/>
      <c r="EW381" s="13"/>
      <c r="EX381" s="12"/>
      <c r="EY381" s="13"/>
      <c r="EZ381" s="12"/>
      <c r="FA381" s="13"/>
      <c r="FB381" s="12"/>
      <c r="FC381" s="13"/>
      <c r="FD381" s="12"/>
      <c r="FE381" s="13"/>
      <c r="FF381" s="12"/>
      <c r="FG381" s="13"/>
      <c r="FH381" s="12"/>
      <c r="FI381" s="13"/>
      <c r="FJ381" s="12"/>
      <c r="FK381" s="13"/>
      <c r="FL381" s="12"/>
      <c r="FM381" s="13"/>
      <c r="FN381" s="12"/>
      <c r="FO381" s="13"/>
      <c r="FP381" s="12"/>
      <c r="FQ381" s="13"/>
      <c r="FR381" s="12"/>
      <c r="FS381" s="13"/>
      <c r="FT381" s="12"/>
      <c r="FU381" s="13"/>
      <c r="FV381" s="12"/>
      <c r="FW381" s="13"/>
      <c r="FX381" s="12"/>
      <c r="FY381" s="13"/>
      <c r="FZ381" s="12"/>
      <c r="GA381" s="13"/>
      <c r="GB381" s="12"/>
      <c r="GC381" s="13"/>
      <c r="GD381" s="12"/>
      <c r="GE381" s="13"/>
      <c r="GF381" s="12"/>
      <c r="GG381" s="13"/>
      <c r="GH381" s="12"/>
      <c r="GI381" s="13"/>
      <c r="GJ381" s="12"/>
      <c r="GK381" s="13"/>
      <c r="GL381" s="12"/>
      <c r="GM381" s="13"/>
      <c r="GN381" s="12"/>
      <c r="GO381" s="13"/>
      <c r="GP381" s="12"/>
      <c r="GQ381" s="13"/>
      <c r="GR381" s="12"/>
      <c r="GS381" s="13"/>
      <c r="GT381" s="12"/>
      <c r="GU381" s="13"/>
      <c r="GV381" s="12"/>
      <c r="GW381" s="13"/>
      <c r="GX381" s="12"/>
      <c r="GY381" s="13"/>
      <c r="GZ381" s="12"/>
      <c r="HA381" s="13"/>
      <c r="HB381" s="12"/>
      <c r="HC381" s="13"/>
      <c r="HD381" s="12"/>
      <c r="HE381" s="13"/>
      <c r="HF381" s="12"/>
      <c r="HG381" s="13"/>
      <c r="HH381" s="12"/>
      <c r="HI381" s="13"/>
      <c r="HJ381" s="12"/>
      <c r="HK381" s="13"/>
      <c r="HL381" s="12"/>
      <c r="HM381" s="13"/>
      <c r="HN381" s="12"/>
      <c r="HO381" s="13"/>
      <c r="HP381" s="12"/>
      <c r="HQ381" s="13"/>
      <c r="HR381" s="12"/>
      <c r="HS381" s="13"/>
      <c r="HT381" s="12"/>
      <c r="HU381" s="13"/>
      <c r="HV381" s="12"/>
      <c r="HW381" s="13"/>
      <c r="HX381" s="12"/>
      <c r="HY381" s="13"/>
      <c r="HZ381" s="12"/>
      <c r="IA381" s="13"/>
      <c r="IB381" s="12"/>
      <c r="IC381" s="13"/>
      <c r="ID381" s="12"/>
      <c r="IE381" s="13"/>
      <c r="IF381" s="12"/>
      <c r="IG381" s="13"/>
      <c r="IH381" s="12"/>
      <c r="II381" s="13"/>
      <c r="IJ381" s="12"/>
      <c r="IK381" s="13"/>
      <c r="IL381" s="12"/>
      <c r="IM381" s="13"/>
      <c r="IN381" s="12"/>
      <c r="IO381" s="13"/>
      <c r="IP381" s="12"/>
      <c r="IQ381" s="13"/>
      <c r="IR381" s="12"/>
      <c r="IS381" s="13"/>
      <c r="IT381" s="12"/>
      <c r="IU381" s="13"/>
      <c r="IV381" s="12"/>
    </row>
    <row r="382" spans="1:13" ht="31.5">
      <c r="A382" s="44">
        <f>A379+1</f>
        <v>73</v>
      </c>
      <c r="B382" s="58" t="s">
        <v>152</v>
      </c>
      <c r="C382" s="32" t="s">
        <v>61</v>
      </c>
      <c r="D382" s="44">
        <v>1</v>
      </c>
      <c r="E382" s="59">
        <f aca="true" t="shared" si="20" ref="E382:E387">F382/D382</f>
        <v>2.5</v>
      </c>
      <c r="F382" s="46">
        <v>2.5</v>
      </c>
      <c r="G382" s="35" t="s">
        <v>35</v>
      </c>
      <c r="H382" s="39"/>
      <c r="I382" s="39"/>
      <c r="J382" s="39"/>
      <c r="K382" s="39"/>
      <c r="L382" s="47"/>
      <c r="M382" s="31"/>
    </row>
    <row r="383" spans="1:13" ht="31.5">
      <c r="A383" s="44">
        <f>A382+1</f>
        <v>74</v>
      </c>
      <c r="B383" s="60" t="s">
        <v>153</v>
      </c>
      <c r="C383" s="32" t="s">
        <v>61</v>
      </c>
      <c r="D383" s="44">
        <v>1</v>
      </c>
      <c r="E383" s="59">
        <f t="shared" si="20"/>
        <v>5</v>
      </c>
      <c r="F383" s="46">
        <v>5</v>
      </c>
      <c r="G383" s="35" t="s">
        <v>35</v>
      </c>
      <c r="H383" s="35" t="s">
        <v>35</v>
      </c>
      <c r="I383" s="35" t="s">
        <v>35</v>
      </c>
      <c r="J383" s="35" t="s">
        <v>35</v>
      </c>
      <c r="K383" s="39"/>
      <c r="L383" s="47"/>
      <c r="M383" s="31"/>
    </row>
    <row r="384" spans="1:13" ht="31.5">
      <c r="A384" s="44">
        <f>A383+1</f>
        <v>75</v>
      </c>
      <c r="B384" s="45" t="s">
        <v>155</v>
      </c>
      <c r="C384" s="32" t="s">
        <v>61</v>
      </c>
      <c r="D384" s="44">
        <v>1</v>
      </c>
      <c r="E384" s="59">
        <f t="shared" si="20"/>
        <v>2.5</v>
      </c>
      <c r="F384" s="46">
        <v>2.5</v>
      </c>
      <c r="G384" s="35" t="s">
        <v>35</v>
      </c>
      <c r="H384" s="35" t="s">
        <v>35</v>
      </c>
      <c r="I384" s="35" t="s">
        <v>35</v>
      </c>
      <c r="J384" s="35" t="s">
        <v>35</v>
      </c>
      <c r="K384" s="39"/>
      <c r="L384" s="47"/>
      <c r="M384" s="31"/>
    </row>
    <row r="385" spans="1:13" ht="15.75">
      <c r="A385" s="44">
        <f>A384+1</f>
        <v>76</v>
      </c>
      <c r="B385" s="61" t="s">
        <v>142</v>
      </c>
      <c r="C385" s="32" t="s">
        <v>61</v>
      </c>
      <c r="D385" s="44">
        <v>1</v>
      </c>
      <c r="E385" s="59">
        <f t="shared" si="20"/>
        <v>2.5</v>
      </c>
      <c r="F385" s="46">
        <v>2.5</v>
      </c>
      <c r="G385" s="35" t="s">
        <v>35</v>
      </c>
      <c r="H385" s="35" t="s">
        <v>35</v>
      </c>
      <c r="I385" s="35" t="s">
        <v>35</v>
      </c>
      <c r="J385" s="35" t="s">
        <v>35</v>
      </c>
      <c r="K385" s="39"/>
      <c r="L385" s="47"/>
      <c r="M385" s="31"/>
    </row>
    <row r="386" spans="1:13" ht="31.5">
      <c r="A386" s="44">
        <f>A385+1</f>
        <v>77</v>
      </c>
      <c r="B386" s="45" t="s">
        <v>154</v>
      </c>
      <c r="C386" s="32" t="s">
        <v>61</v>
      </c>
      <c r="D386" s="44">
        <v>1</v>
      </c>
      <c r="E386" s="59">
        <f t="shared" si="20"/>
        <v>2.5</v>
      </c>
      <c r="F386" s="46">
        <v>2.5</v>
      </c>
      <c r="G386" s="39"/>
      <c r="H386" s="39"/>
      <c r="I386" s="35" t="s">
        <v>35</v>
      </c>
      <c r="J386" s="39"/>
      <c r="K386" s="39"/>
      <c r="L386" s="47"/>
      <c r="M386" s="31"/>
    </row>
    <row r="387" spans="1:13" ht="31.5">
      <c r="A387" s="44">
        <f>A386+1</f>
        <v>78</v>
      </c>
      <c r="B387" s="45" t="s">
        <v>156</v>
      </c>
      <c r="C387" s="32" t="s">
        <v>61</v>
      </c>
      <c r="D387" s="44">
        <v>1</v>
      </c>
      <c r="E387" s="59">
        <f t="shared" si="20"/>
        <v>2.5</v>
      </c>
      <c r="F387" s="46">
        <v>2.5</v>
      </c>
      <c r="G387" s="39"/>
      <c r="H387" s="39"/>
      <c r="I387" s="39"/>
      <c r="J387" s="35" t="s">
        <v>35</v>
      </c>
      <c r="K387" s="39"/>
      <c r="L387" s="47"/>
      <c r="M387" s="31"/>
    </row>
    <row r="388" spans="1:256" s="57" customFormat="1" ht="16.5" outlineLevel="1">
      <c r="A388" s="203" t="s">
        <v>158</v>
      </c>
      <c r="B388" s="203"/>
      <c r="C388" s="203"/>
      <c r="D388" s="203"/>
      <c r="E388" s="203"/>
      <c r="F388" s="203"/>
      <c r="G388" s="203"/>
      <c r="H388" s="203"/>
      <c r="I388" s="203"/>
      <c r="J388" s="203"/>
      <c r="K388" s="203"/>
      <c r="L388" s="203"/>
      <c r="M388" s="203"/>
      <c r="N388" s="12"/>
      <c r="O388" s="13"/>
      <c r="P388" s="12"/>
      <c r="Q388" s="13"/>
      <c r="R388" s="12"/>
      <c r="S388" s="13"/>
      <c r="T388" s="12"/>
      <c r="U388" s="13"/>
      <c r="V388" s="12"/>
      <c r="W388" s="13"/>
      <c r="X388" s="12"/>
      <c r="Y388" s="13"/>
      <c r="Z388" s="12"/>
      <c r="AA388" s="13"/>
      <c r="AB388" s="12"/>
      <c r="AC388" s="13"/>
      <c r="AD388" s="12"/>
      <c r="AE388" s="13"/>
      <c r="AF388" s="12"/>
      <c r="AG388" s="13"/>
      <c r="AH388" s="12"/>
      <c r="AI388" s="13"/>
      <c r="AJ388" s="12"/>
      <c r="AK388" s="13"/>
      <c r="AL388" s="12"/>
      <c r="AM388" s="13"/>
      <c r="AN388" s="12"/>
      <c r="AO388" s="13"/>
      <c r="AP388" s="12"/>
      <c r="AQ388" s="13"/>
      <c r="AR388" s="12"/>
      <c r="AS388" s="13"/>
      <c r="AT388" s="12"/>
      <c r="AU388" s="13"/>
      <c r="AV388" s="12"/>
      <c r="AW388" s="13"/>
      <c r="AX388" s="12"/>
      <c r="AY388" s="13"/>
      <c r="AZ388" s="12"/>
      <c r="BA388" s="13"/>
      <c r="BB388" s="12"/>
      <c r="BC388" s="13"/>
      <c r="BD388" s="12"/>
      <c r="BE388" s="13"/>
      <c r="BF388" s="12"/>
      <c r="BG388" s="13"/>
      <c r="BH388" s="12"/>
      <c r="BI388" s="13"/>
      <c r="BJ388" s="12"/>
      <c r="BK388" s="13"/>
      <c r="BL388" s="12"/>
      <c r="BM388" s="13"/>
      <c r="BN388" s="12"/>
      <c r="BO388" s="13"/>
      <c r="BP388" s="12"/>
      <c r="BQ388" s="13"/>
      <c r="BR388" s="12"/>
      <c r="BS388" s="13"/>
      <c r="BT388" s="12"/>
      <c r="BU388" s="13"/>
      <c r="BV388" s="12"/>
      <c r="BW388" s="13"/>
      <c r="BX388" s="12"/>
      <c r="BY388" s="13"/>
      <c r="BZ388" s="12"/>
      <c r="CA388" s="13"/>
      <c r="CB388" s="12"/>
      <c r="CC388" s="13"/>
      <c r="CD388" s="12"/>
      <c r="CE388" s="13"/>
      <c r="CF388" s="12"/>
      <c r="CG388" s="13"/>
      <c r="CH388" s="12"/>
      <c r="CI388" s="13"/>
      <c r="CJ388" s="12"/>
      <c r="CK388" s="13"/>
      <c r="CL388" s="12"/>
      <c r="CM388" s="13"/>
      <c r="CN388" s="12"/>
      <c r="CO388" s="13"/>
      <c r="CP388" s="12"/>
      <c r="CQ388" s="13"/>
      <c r="CR388" s="12"/>
      <c r="CS388" s="13"/>
      <c r="CT388" s="12"/>
      <c r="CU388" s="13"/>
      <c r="CV388" s="12"/>
      <c r="CW388" s="13"/>
      <c r="CX388" s="12"/>
      <c r="CY388" s="13"/>
      <c r="CZ388" s="12"/>
      <c r="DA388" s="13"/>
      <c r="DB388" s="12"/>
      <c r="DC388" s="13"/>
      <c r="DD388" s="12"/>
      <c r="DE388" s="13"/>
      <c r="DF388" s="12"/>
      <c r="DG388" s="13"/>
      <c r="DH388" s="12"/>
      <c r="DI388" s="13"/>
      <c r="DJ388" s="12"/>
      <c r="DK388" s="13"/>
      <c r="DL388" s="12"/>
      <c r="DM388" s="13"/>
      <c r="DN388" s="12"/>
      <c r="DO388" s="13"/>
      <c r="DP388" s="12"/>
      <c r="DQ388" s="13"/>
      <c r="DR388" s="12"/>
      <c r="DS388" s="13"/>
      <c r="DT388" s="12"/>
      <c r="DU388" s="13"/>
      <c r="DV388" s="12"/>
      <c r="DW388" s="13"/>
      <c r="DX388" s="12"/>
      <c r="DY388" s="13"/>
      <c r="DZ388" s="12"/>
      <c r="EA388" s="13"/>
      <c r="EB388" s="12"/>
      <c r="EC388" s="13"/>
      <c r="ED388" s="12"/>
      <c r="EE388" s="13"/>
      <c r="EF388" s="12"/>
      <c r="EG388" s="13"/>
      <c r="EH388" s="12"/>
      <c r="EI388" s="13"/>
      <c r="EJ388" s="12"/>
      <c r="EK388" s="13"/>
      <c r="EL388" s="12"/>
      <c r="EM388" s="13"/>
      <c r="EN388" s="12"/>
      <c r="EO388" s="13"/>
      <c r="EP388" s="12"/>
      <c r="EQ388" s="13"/>
      <c r="ER388" s="12"/>
      <c r="ES388" s="13"/>
      <c r="ET388" s="12"/>
      <c r="EU388" s="13"/>
      <c r="EV388" s="12"/>
      <c r="EW388" s="13"/>
      <c r="EX388" s="12"/>
      <c r="EY388" s="13"/>
      <c r="EZ388" s="12"/>
      <c r="FA388" s="13"/>
      <c r="FB388" s="12"/>
      <c r="FC388" s="13"/>
      <c r="FD388" s="12"/>
      <c r="FE388" s="13"/>
      <c r="FF388" s="12"/>
      <c r="FG388" s="13"/>
      <c r="FH388" s="12"/>
      <c r="FI388" s="13"/>
      <c r="FJ388" s="12"/>
      <c r="FK388" s="13"/>
      <c r="FL388" s="12"/>
      <c r="FM388" s="13"/>
      <c r="FN388" s="12"/>
      <c r="FO388" s="13"/>
      <c r="FP388" s="12"/>
      <c r="FQ388" s="13"/>
      <c r="FR388" s="12"/>
      <c r="FS388" s="13"/>
      <c r="FT388" s="12"/>
      <c r="FU388" s="13"/>
      <c r="FV388" s="12"/>
      <c r="FW388" s="13"/>
      <c r="FX388" s="12"/>
      <c r="FY388" s="13"/>
      <c r="FZ388" s="12"/>
      <c r="GA388" s="13"/>
      <c r="GB388" s="12"/>
      <c r="GC388" s="13"/>
      <c r="GD388" s="12"/>
      <c r="GE388" s="13"/>
      <c r="GF388" s="12"/>
      <c r="GG388" s="13"/>
      <c r="GH388" s="12"/>
      <c r="GI388" s="13"/>
      <c r="GJ388" s="12"/>
      <c r="GK388" s="13"/>
      <c r="GL388" s="12"/>
      <c r="GM388" s="13"/>
      <c r="GN388" s="12"/>
      <c r="GO388" s="13"/>
      <c r="GP388" s="12"/>
      <c r="GQ388" s="13"/>
      <c r="GR388" s="12"/>
      <c r="GS388" s="13"/>
      <c r="GT388" s="12"/>
      <c r="GU388" s="13"/>
      <c r="GV388" s="12"/>
      <c r="GW388" s="13"/>
      <c r="GX388" s="12"/>
      <c r="GY388" s="13"/>
      <c r="GZ388" s="12"/>
      <c r="HA388" s="13"/>
      <c r="HB388" s="12"/>
      <c r="HC388" s="13"/>
      <c r="HD388" s="12"/>
      <c r="HE388" s="13"/>
      <c r="HF388" s="12"/>
      <c r="HG388" s="13"/>
      <c r="HH388" s="12"/>
      <c r="HI388" s="13"/>
      <c r="HJ388" s="12"/>
      <c r="HK388" s="13"/>
      <c r="HL388" s="12"/>
      <c r="HM388" s="13"/>
      <c r="HN388" s="12"/>
      <c r="HO388" s="13"/>
      <c r="HP388" s="12"/>
      <c r="HQ388" s="13"/>
      <c r="HR388" s="12"/>
      <c r="HS388" s="13"/>
      <c r="HT388" s="12"/>
      <c r="HU388" s="13"/>
      <c r="HV388" s="12"/>
      <c r="HW388" s="13"/>
      <c r="HX388" s="12"/>
      <c r="HY388" s="13"/>
      <c r="HZ388" s="12"/>
      <c r="IA388" s="13"/>
      <c r="IB388" s="12"/>
      <c r="IC388" s="13"/>
      <c r="ID388" s="12"/>
      <c r="IE388" s="13"/>
      <c r="IF388" s="12"/>
      <c r="IG388" s="13"/>
      <c r="IH388" s="12"/>
      <c r="II388" s="13"/>
      <c r="IJ388" s="12"/>
      <c r="IK388" s="13"/>
      <c r="IL388" s="12"/>
      <c r="IM388" s="13"/>
      <c r="IN388" s="12"/>
      <c r="IO388" s="13"/>
      <c r="IP388" s="12"/>
      <c r="IQ388" s="13"/>
      <c r="IR388" s="12"/>
      <c r="IS388" s="13"/>
      <c r="IT388" s="12"/>
      <c r="IU388" s="13"/>
      <c r="IV388" s="12"/>
    </row>
    <row r="389" spans="1:13" ht="15.75">
      <c r="A389" s="44">
        <f>A387+1</f>
        <v>79</v>
      </c>
      <c r="B389" s="60" t="s">
        <v>159</v>
      </c>
      <c r="C389" s="32" t="s">
        <v>61</v>
      </c>
      <c r="D389" s="44">
        <v>1</v>
      </c>
      <c r="E389" s="59">
        <f>F389/D389</f>
        <v>2.5</v>
      </c>
      <c r="F389" s="46">
        <v>2.5</v>
      </c>
      <c r="G389" s="35" t="s">
        <v>35</v>
      </c>
      <c r="H389" s="35" t="s">
        <v>35</v>
      </c>
      <c r="I389" s="35" t="s">
        <v>35</v>
      </c>
      <c r="J389" s="35" t="s">
        <v>35</v>
      </c>
      <c r="K389" s="39"/>
      <c r="L389" s="47"/>
      <c r="M389" s="31"/>
    </row>
    <row r="390" spans="1:13" ht="15.75">
      <c r="A390" s="44">
        <f>A389+1</f>
        <v>80</v>
      </c>
      <c r="B390" s="45" t="s">
        <v>160</v>
      </c>
      <c r="C390" s="32" t="s">
        <v>61</v>
      </c>
      <c r="D390" s="44">
        <v>1</v>
      </c>
      <c r="E390" s="59">
        <f>F390/D390</f>
        <v>2.5</v>
      </c>
      <c r="F390" s="46">
        <v>2.5</v>
      </c>
      <c r="G390" s="35" t="s">
        <v>35</v>
      </c>
      <c r="H390" s="35" t="s">
        <v>35</v>
      </c>
      <c r="I390" s="35" t="s">
        <v>35</v>
      </c>
      <c r="J390" s="35" t="s">
        <v>35</v>
      </c>
      <c r="K390" s="39"/>
      <c r="L390" s="47"/>
      <c r="M390" s="31"/>
    </row>
    <row r="391" spans="1:256" s="57" customFormat="1" ht="16.5" outlineLevel="1">
      <c r="A391" s="203" t="s">
        <v>161</v>
      </c>
      <c r="B391" s="203"/>
      <c r="C391" s="203"/>
      <c r="D391" s="203"/>
      <c r="E391" s="203"/>
      <c r="F391" s="203"/>
      <c r="G391" s="203"/>
      <c r="H391" s="203"/>
      <c r="I391" s="203"/>
      <c r="J391" s="203"/>
      <c r="K391" s="203"/>
      <c r="L391" s="203"/>
      <c r="M391" s="203"/>
      <c r="N391" s="12"/>
      <c r="O391" s="13"/>
      <c r="P391" s="12"/>
      <c r="Q391" s="13"/>
      <c r="R391" s="12"/>
      <c r="S391" s="13"/>
      <c r="T391" s="12"/>
      <c r="U391" s="13"/>
      <c r="V391" s="12"/>
      <c r="W391" s="13"/>
      <c r="X391" s="12"/>
      <c r="Y391" s="13"/>
      <c r="Z391" s="12"/>
      <c r="AA391" s="13"/>
      <c r="AB391" s="12"/>
      <c r="AC391" s="13"/>
      <c r="AD391" s="12"/>
      <c r="AE391" s="13"/>
      <c r="AF391" s="12"/>
      <c r="AG391" s="13"/>
      <c r="AH391" s="12"/>
      <c r="AI391" s="13"/>
      <c r="AJ391" s="12"/>
      <c r="AK391" s="13"/>
      <c r="AL391" s="12"/>
      <c r="AM391" s="13"/>
      <c r="AN391" s="12"/>
      <c r="AO391" s="13"/>
      <c r="AP391" s="12"/>
      <c r="AQ391" s="13"/>
      <c r="AR391" s="12"/>
      <c r="AS391" s="13"/>
      <c r="AT391" s="12"/>
      <c r="AU391" s="13"/>
      <c r="AV391" s="12"/>
      <c r="AW391" s="13"/>
      <c r="AX391" s="12"/>
      <c r="AY391" s="13"/>
      <c r="AZ391" s="12"/>
      <c r="BA391" s="13"/>
      <c r="BB391" s="12"/>
      <c r="BC391" s="13"/>
      <c r="BD391" s="12"/>
      <c r="BE391" s="13"/>
      <c r="BF391" s="12"/>
      <c r="BG391" s="13"/>
      <c r="BH391" s="12"/>
      <c r="BI391" s="13"/>
      <c r="BJ391" s="12"/>
      <c r="BK391" s="13"/>
      <c r="BL391" s="12"/>
      <c r="BM391" s="13"/>
      <c r="BN391" s="12"/>
      <c r="BO391" s="13"/>
      <c r="BP391" s="12"/>
      <c r="BQ391" s="13"/>
      <c r="BR391" s="12"/>
      <c r="BS391" s="13"/>
      <c r="BT391" s="12"/>
      <c r="BU391" s="13"/>
      <c r="BV391" s="12"/>
      <c r="BW391" s="13"/>
      <c r="BX391" s="12"/>
      <c r="BY391" s="13"/>
      <c r="BZ391" s="12"/>
      <c r="CA391" s="13"/>
      <c r="CB391" s="12"/>
      <c r="CC391" s="13"/>
      <c r="CD391" s="12"/>
      <c r="CE391" s="13"/>
      <c r="CF391" s="12"/>
      <c r="CG391" s="13"/>
      <c r="CH391" s="12"/>
      <c r="CI391" s="13"/>
      <c r="CJ391" s="12"/>
      <c r="CK391" s="13"/>
      <c r="CL391" s="12"/>
      <c r="CM391" s="13"/>
      <c r="CN391" s="12"/>
      <c r="CO391" s="13"/>
      <c r="CP391" s="12"/>
      <c r="CQ391" s="13"/>
      <c r="CR391" s="12"/>
      <c r="CS391" s="13"/>
      <c r="CT391" s="12"/>
      <c r="CU391" s="13"/>
      <c r="CV391" s="12"/>
      <c r="CW391" s="13"/>
      <c r="CX391" s="12"/>
      <c r="CY391" s="13"/>
      <c r="CZ391" s="12"/>
      <c r="DA391" s="13"/>
      <c r="DB391" s="12"/>
      <c r="DC391" s="13"/>
      <c r="DD391" s="12"/>
      <c r="DE391" s="13"/>
      <c r="DF391" s="12"/>
      <c r="DG391" s="13"/>
      <c r="DH391" s="12"/>
      <c r="DI391" s="13"/>
      <c r="DJ391" s="12"/>
      <c r="DK391" s="13"/>
      <c r="DL391" s="12"/>
      <c r="DM391" s="13"/>
      <c r="DN391" s="12"/>
      <c r="DO391" s="13"/>
      <c r="DP391" s="12"/>
      <c r="DQ391" s="13"/>
      <c r="DR391" s="12"/>
      <c r="DS391" s="13"/>
      <c r="DT391" s="12"/>
      <c r="DU391" s="13"/>
      <c r="DV391" s="12"/>
      <c r="DW391" s="13"/>
      <c r="DX391" s="12"/>
      <c r="DY391" s="13"/>
      <c r="DZ391" s="12"/>
      <c r="EA391" s="13"/>
      <c r="EB391" s="12"/>
      <c r="EC391" s="13"/>
      <c r="ED391" s="12"/>
      <c r="EE391" s="13"/>
      <c r="EF391" s="12"/>
      <c r="EG391" s="13"/>
      <c r="EH391" s="12"/>
      <c r="EI391" s="13"/>
      <c r="EJ391" s="12"/>
      <c r="EK391" s="13"/>
      <c r="EL391" s="12"/>
      <c r="EM391" s="13"/>
      <c r="EN391" s="12"/>
      <c r="EO391" s="13"/>
      <c r="EP391" s="12"/>
      <c r="EQ391" s="13"/>
      <c r="ER391" s="12"/>
      <c r="ES391" s="13"/>
      <c r="ET391" s="12"/>
      <c r="EU391" s="13"/>
      <c r="EV391" s="12"/>
      <c r="EW391" s="13"/>
      <c r="EX391" s="12"/>
      <c r="EY391" s="13"/>
      <c r="EZ391" s="12"/>
      <c r="FA391" s="13"/>
      <c r="FB391" s="12"/>
      <c r="FC391" s="13"/>
      <c r="FD391" s="12"/>
      <c r="FE391" s="13"/>
      <c r="FF391" s="12"/>
      <c r="FG391" s="13"/>
      <c r="FH391" s="12"/>
      <c r="FI391" s="13"/>
      <c r="FJ391" s="12"/>
      <c r="FK391" s="13"/>
      <c r="FL391" s="12"/>
      <c r="FM391" s="13"/>
      <c r="FN391" s="12"/>
      <c r="FO391" s="13"/>
      <c r="FP391" s="12"/>
      <c r="FQ391" s="13"/>
      <c r="FR391" s="12"/>
      <c r="FS391" s="13"/>
      <c r="FT391" s="12"/>
      <c r="FU391" s="13"/>
      <c r="FV391" s="12"/>
      <c r="FW391" s="13"/>
      <c r="FX391" s="12"/>
      <c r="FY391" s="13"/>
      <c r="FZ391" s="12"/>
      <c r="GA391" s="13"/>
      <c r="GB391" s="12"/>
      <c r="GC391" s="13"/>
      <c r="GD391" s="12"/>
      <c r="GE391" s="13"/>
      <c r="GF391" s="12"/>
      <c r="GG391" s="13"/>
      <c r="GH391" s="12"/>
      <c r="GI391" s="13"/>
      <c r="GJ391" s="12"/>
      <c r="GK391" s="13"/>
      <c r="GL391" s="12"/>
      <c r="GM391" s="13"/>
      <c r="GN391" s="12"/>
      <c r="GO391" s="13"/>
      <c r="GP391" s="12"/>
      <c r="GQ391" s="13"/>
      <c r="GR391" s="12"/>
      <c r="GS391" s="13"/>
      <c r="GT391" s="12"/>
      <c r="GU391" s="13"/>
      <c r="GV391" s="12"/>
      <c r="GW391" s="13"/>
      <c r="GX391" s="12"/>
      <c r="GY391" s="13"/>
      <c r="GZ391" s="12"/>
      <c r="HA391" s="13"/>
      <c r="HB391" s="12"/>
      <c r="HC391" s="13"/>
      <c r="HD391" s="12"/>
      <c r="HE391" s="13"/>
      <c r="HF391" s="12"/>
      <c r="HG391" s="13"/>
      <c r="HH391" s="12"/>
      <c r="HI391" s="13"/>
      <c r="HJ391" s="12"/>
      <c r="HK391" s="13"/>
      <c r="HL391" s="12"/>
      <c r="HM391" s="13"/>
      <c r="HN391" s="12"/>
      <c r="HO391" s="13"/>
      <c r="HP391" s="12"/>
      <c r="HQ391" s="13"/>
      <c r="HR391" s="12"/>
      <c r="HS391" s="13"/>
      <c r="HT391" s="12"/>
      <c r="HU391" s="13"/>
      <c r="HV391" s="12"/>
      <c r="HW391" s="13"/>
      <c r="HX391" s="12"/>
      <c r="HY391" s="13"/>
      <c r="HZ391" s="12"/>
      <c r="IA391" s="13"/>
      <c r="IB391" s="12"/>
      <c r="IC391" s="13"/>
      <c r="ID391" s="12"/>
      <c r="IE391" s="13"/>
      <c r="IF391" s="12"/>
      <c r="IG391" s="13"/>
      <c r="IH391" s="12"/>
      <c r="II391" s="13"/>
      <c r="IJ391" s="12"/>
      <c r="IK391" s="13"/>
      <c r="IL391" s="12"/>
      <c r="IM391" s="13"/>
      <c r="IN391" s="12"/>
      <c r="IO391" s="13"/>
      <c r="IP391" s="12"/>
      <c r="IQ391" s="13"/>
      <c r="IR391" s="12"/>
      <c r="IS391" s="13"/>
      <c r="IT391" s="12"/>
      <c r="IU391" s="13"/>
      <c r="IV391" s="12"/>
    </row>
    <row r="392" spans="1:13" ht="15.75">
      <c r="A392" s="44">
        <f>A390+1</f>
        <v>81</v>
      </c>
      <c r="B392" s="45" t="s">
        <v>162</v>
      </c>
      <c r="C392" s="32" t="s">
        <v>61</v>
      </c>
      <c r="D392" s="44">
        <v>1</v>
      </c>
      <c r="E392" s="59">
        <f>F392/D392</f>
        <v>1.5</v>
      </c>
      <c r="F392" s="46">
        <v>1.5</v>
      </c>
      <c r="G392" s="35" t="s">
        <v>35</v>
      </c>
      <c r="H392" s="35" t="s">
        <v>35</v>
      </c>
      <c r="I392" s="35" t="s">
        <v>35</v>
      </c>
      <c r="J392" s="35" t="s">
        <v>35</v>
      </c>
      <c r="K392" s="39"/>
      <c r="L392" s="47"/>
      <c r="M392" s="31"/>
    </row>
    <row r="393" spans="1:256" s="57" customFormat="1" ht="16.5" outlineLevel="1">
      <c r="A393" s="203" t="s">
        <v>102</v>
      </c>
      <c r="B393" s="203"/>
      <c r="C393" s="203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12"/>
      <c r="O393" s="13"/>
      <c r="P393" s="12"/>
      <c r="Q393" s="13"/>
      <c r="R393" s="12"/>
      <c r="S393" s="13"/>
      <c r="T393" s="12"/>
      <c r="U393" s="13"/>
      <c r="V393" s="12"/>
      <c r="W393" s="13"/>
      <c r="X393" s="12"/>
      <c r="Y393" s="13"/>
      <c r="Z393" s="12"/>
      <c r="AA393" s="13"/>
      <c r="AB393" s="12"/>
      <c r="AC393" s="13"/>
      <c r="AD393" s="12"/>
      <c r="AE393" s="13"/>
      <c r="AF393" s="12"/>
      <c r="AG393" s="13"/>
      <c r="AH393" s="12"/>
      <c r="AI393" s="13"/>
      <c r="AJ393" s="12"/>
      <c r="AK393" s="13"/>
      <c r="AL393" s="12"/>
      <c r="AM393" s="13"/>
      <c r="AN393" s="12"/>
      <c r="AO393" s="13"/>
      <c r="AP393" s="12"/>
      <c r="AQ393" s="13"/>
      <c r="AR393" s="12"/>
      <c r="AS393" s="13"/>
      <c r="AT393" s="12"/>
      <c r="AU393" s="13"/>
      <c r="AV393" s="12"/>
      <c r="AW393" s="13"/>
      <c r="AX393" s="12"/>
      <c r="AY393" s="13"/>
      <c r="AZ393" s="12"/>
      <c r="BA393" s="13"/>
      <c r="BB393" s="12"/>
      <c r="BC393" s="13"/>
      <c r="BD393" s="12"/>
      <c r="BE393" s="13"/>
      <c r="BF393" s="12"/>
      <c r="BG393" s="13"/>
      <c r="BH393" s="12"/>
      <c r="BI393" s="13"/>
      <c r="BJ393" s="12"/>
      <c r="BK393" s="13"/>
      <c r="BL393" s="12"/>
      <c r="BM393" s="13"/>
      <c r="BN393" s="12"/>
      <c r="BO393" s="13"/>
      <c r="BP393" s="12"/>
      <c r="BQ393" s="13"/>
      <c r="BR393" s="12"/>
      <c r="BS393" s="13"/>
      <c r="BT393" s="12"/>
      <c r="BU393" s="13"/>
      <c r="BV393" s="12"/>
      <c r="BW393" s="13"/>
      <c r="BX393" s="12"/>
      <c r="BY393" s="13"/>
      <c r="BZ393" s="12"/>
      <c r="CA393" s="13"/>
      <c r="CB393" s="12"/>
      <c r="CC393" s="13"/>
      <c r="CD393" s="12"/>
      <c r="CE393" s="13"/>
      <c r="CF393" s="12"/>
      <c r="CG393" s="13"/>
      <c r="CH393" s="12"/>
      <c r="CI393" s="13"/>
      <c r="CJ393" s="12"/>
      <c r="CK393" s="13"/>
      <c r="CL393" s="12"/>
      <c r="CM393" s="13"/>
      <c r="CN393" s="12"/>
      <c r="CO393" s="13"/>
      <c r="CP393" s="12"/>
      <c r="CQ393" s="13"/>
      <c r="CR393" s="12"/>
      <c r="CS393" s="13"/>
      <c r="CT393" s="12"/>
      <c r="CU393" s="13"/>
      <c r="CV393" s="12"/>
      <c r="CW393" s="13"/>
      <c r="CX393" s="12"/>
      <c r="CY393" s="13"/>
      <c r="CZ393" s="12"/>
      <c r="DA393" s="13"/>
      <c r="DB393" s="12"/>
      <c r="DC393" s="13"/>
      <c r="DD393" s="12"/>
      <c r="DE393" s="13"/>
      <c r="DF393" s="12"/>
      <c r="DG393" s="13"/>
      <c r="DH393" s="12"/>
      <c r="DI393" s="13"/>
      <c r="DJ393" s="12"/>
      <c r="DK393" s="13"/>
      <c r="DL393" s="12"/>
      <c r="DM393" s="13"/>
      <c r="DN393" s="12"/>
      <c r="DO393" s="13"/>
      <c r="DP393" s="12"/>
      <c r="DQ393" s="13"/>
      <c r="DR393" s="12"/>
      <c r="DS393" s="13"/>
      <c r="DT393" s="12"/>
      <c r="DU393" s="13"/>
      <c r="DV393" s="12"/>
      <c r="DW393" s="13"/>
      <c r="DX393" s="12"/>
      <c r="DY393" s="13"/>
      <c r="DZ393" s="12"/>
      <c r="EA393" s="13"/>
      <c r="EB393" s="12"/>
      <c r="EC393" s="13"/>
      <c r="ED393" s="12"/>
      <c r="EE393" s="13"/>
      <c r="EF393" s="12"/>
      <c r="EG393" s="13"/>
      <c r="EH393" s="12"/>
      <c r="EI393" s="13"/>
      <c r="EJ393" s="12"/>
      <c r="EK393" s="13"/>
      <c r="EL393" s="12"/>
      <c r="EM393" s="13"/>
      <c r="EN393" s="12"/>
      <c r="EO393" s="13"/>
      <c r="EP393" s="12"/>
      <c r="EQ393" s="13"/>
      <c r="ER393" s="12"/>
      <c r="ES393" s="13"/>
      <c r="ET393" s="12"/>
      <c r="EU393" s="13"/>
      <c r="EV393" s="12"/>
      <c r="EW393" s="13"/>
      <c r="EX393" s="12"/>
      <c r="EY393" s="13"/>
      <c r="EZ393" s="12"/>
      <c r="FA393" s="13"/>
      <c r="FB393" s="12"/>
      <c r="FC393" s="13"/>
      <c r="FD393" s="12"/>
      <c r="FE393" s="13"/>
      <c r="FF393" s="12"/>
      <c r="FG393" s="13"/>
      <c r="FH393" s="12"/>
      <c r="FI393" s="13"/>
      <c r="FJ393" s="12"/>
      <c r="FK393" s="13"/>
      <c r="FL393" s="12"/>
      <c r="FM393" s="13"/>
      <c r="FN393" s="12"/>
      <c r="FO393" s="13"/>
      <c r="FP393" s="12"/>
      <c r="FQ393" s="13"/>
      <c r="FR393" s="12"/>
      <c r="FS393" s="13"/>
      <c r="FT393" s="12"/>
      <c r="FU393" s="13"/>
      <c r="FV393" s="12"/>
      <c r="FW393" s="13"/>
      <c r="FX393" s="12"/>
      <c r="FY393" s="13"/>
      <c r="FZ393" s="12"/>
      <c r="GA393" s="13"/>
      <c r="GB393" s="12"/>
      <c r="GC393" s="13"/>
      <c r="GD393" s="12"/>
      <c r="GE393" s="13"/>
      <c r="GF393" s="12"/>
      <c r="GG393" s="13"/>
      <c r="GH393" s="12"/>
      <c r="GI393" s="13"/>
      <c r="GJ393" s="12"/>
      <c r="GK393" s="13"/>
      <c r="GL393" s="12"/>
      <c r="GM393" s="13"/>
      <c r="GN393" s="12"/>
      <c r="GO393" s="13"/>
      <c r="GP393" s="12"/>
      <c r="GQ393" s="13"/>
      <c r="GR393" s="12"/>
      <c r="GS393" s="13"/>
      <c r="GT393" s="12"/>
      <c r="GU393" s="13"/>
      <c r="GV393" s="12"/>
      <c r="GW393" s="13"/>
      <c r="GX393" s="12"/>
      <c r="GY393" s="13"/>
      <c r="GZ393" s="12"/>
      <c r="HA393" s="13"/>
      <c r="HB393" s="12"/>
      <c r="HC393" s="13"/>
      <c r="HD393" s="12"/>
      <c r="HE393" s="13"/>
      <c r="HF393" s="12"/>
      <c r="HG393" s="13"/>
      <c r="HH393" s="12"/>
      <c r="HI393" s="13"/>
      <c r="HJ393" s="12"/>
      <c r="HK393" s="13"/>
      <c r="HL393" s="12"/>
      <c r="HM393" s="13"/>
      <c r="HN393" s="12"/>
      <c r="HO393" s="13"/>
      <c r="HP393" s="12"/>
      <c r="HQ393" s="13"/>
      <c r="HR393" s="12"/>
      <c r="HS393" s="13"/>
      <c r="HT393" s="12"/>
      <c r="HU393" s="13"/>
      <c r="HV393" s="12"/>
      <c r="HW393" s="13"/>
      <c r="HX393" s="12"/>
      <c r="HY393" s="13"/>
      <c r="HZ393" s="12"/>
      <c r="IA393" s="13"/>
      <c r="IB393" s="12"/>
      <c r="IC393" s="13"/>
      <c r="ID393" s="12"/>
      <c r="IE393" s="13"/>
      <c r="IF393" s="12"/>
      <c r="IG393" s="13"/>
      <c r="IH393" s="12"/>
      <c r="II393" s="13"/>
      <c r="IJ393" s="12"/>
      <c r="IK393" s="13"/>
      <c r="IL393" s="12"/>
      <c r="IM393" s="13"/>
      <c r="IN393" s="12"/>
      <c r="IO393" s="13"/>
      <c r="IP393" s="12"/>
      <c r="IQ393" s="13"/>
      <c r="IR393" s="12"/>
      <c r="IS393" s="13"/>
      <c r="IT393" s="12"/>
      <c r="IU393" s="13"/>
      <c r="IV393" s="12"/>
    </row>
    <row r="394" spans="1:256" s="57" customFormat="1" ht="18" outlineLevel="1" thickBot="1">
      <c r="A394" s="203" t="s">
        <v>157</v>
      </c>
      <c r="B394" s="203"/>
      <c r="C394" s="203"/>
      <c r="D394" s="203"/>
      <c r="E394" s="203"/>
      <c r="F394" s="203"/>
      <c r="G394" s="203"/>
      <c r="H394" s="203"/>
      <c r="I394" s="203"/>
      <c r="J394" s="203"/>
      <c r="K394" s="203"/>
      <c r="L394" s="203"/>
      <c r="M394" s="203"/>
      <c r="N394" s="12"/>
      <c r="O394" s="13"/>
      <c r="P394" s="12"/>
      <c r="Q394" s="13"/>
      <c r="R394" s="12"/>
      <c r="S394" s="13"/>
      <c r="T394" s="12"/>
      <c r="U394" s="13"/>
      <c r="V394" s="12"/>
      <c r="W394" s="13"/>
      <c r="X394" s="12"/>
      <c r="Y394" s="13"/>
      <c r="Z394" s="12"/>
      <c r="AA394" s="13"/>
      <c r="AB394" s="12"/>
      <c r="AC394" s="13"/>
      <c r="AD394" s="12"/>
      <c r="AE394" s="13"/>
      <c r="AF394" s="12"/>
      <c r="AG394" s="13"/>
      <c r="AH394" s="12"/>
      <c r="AI394" s="13"/>
      <c r="AJ394" s="12"/>
      <c r="AK394" s="13"/>
      <c r="AL394" s="12"/>
      <c r="AM394" s="13"/>
      <c r="AN394" s="12"/>
      <c r="AO394" s="13"/>
      <c r="AP394" s="12"/>
      <c r="AQ394" s="13"/>
      <c r="AR394" s="12"/>
      <c r="AS394" s="13"/>
      <c r="AT394" s="12"/>
      <c r="AU394" s="13"/>
      <c r="AV394" s="12"/>
      <c r="AW394" s="13"/>
      <c r="AX394" s="12"/>
      <c r="AY394" s="13"/>
      <c r="AZ394" s="12"/>
      <c r="BA394" s="13"/>
      <c r="BB394" s="12"/>
      <c r="BC394" s="13"/>
      <c r="BD394" s="12"/>
      <c r="BE394" s="13"/>
      <c r="BF394" s="12"/>
      <c r="BG394" s="13"/>
      <c r="BH394" s="12"/>
      <c r="BI394" s="13"/>
      <c r="BJ394" s="12"/>
      <c r="BK394" s="13"/>
      <c r="BL394" s="12"/>
      <c r="BM394" s="13"/>
      <c r="BN394" s="12"/>
      <c r="BO394" s="13"/>
      <c r="BP394" s="12"/>
      <c r="BQ394" s="13"/>
      <c r="BR394" s="12"/>
      <c r="BS394" s="13"/>
      <c r="BT394" s="12"/>
      <c r="BU394" s="13"/>
      <c r="BV394" s="12"/>
      <c r="BW394" s="13"/>
      <c r="BX394" s="12"/>
      <c r="BY394" s="13"/>
      <c r="BZ394" s="12"/>
      <c r="CA394" s="13"/>
      <c r="CB394" s="12"/>
      <c r="CC394" s="13"/>
      <c r="CD394" s="12"/>
      <c r="CE394" s="13"/>
      <c r="CF394" s="12"/>
      <c r="CG394" s="13"/>
      <c r="CH394" s="12"/>
      <c r="CI394" s="13"/>
      <c r="CJ394" s="12"/>
      <c r="CK394" s="13"/>
      <c r="CL394" s="12"/>
      <c r="CM394" s="13"/>
      <c r="CN394" s="12"/>
      <c r="CO394" s="13"/>
      <c r="CP394" s="12"/>
      <c r="CQ394" s="13"/>
      <c r="CR394" s="12"/>
      <c r="CS394" s="13"/>
      <c r="CT394" s="12"/>
      <c r="CU394" s="13"/>
      <c r="CV394" s="12"/>
      <c r="CW394" s="13"/>
      <c r="CX394" s="12"/>
      <c r="CY394" s="13"/>
      <c r="CZ394" s="12"/>
      <c r="DA394" s="13"/>
      <c r="DB394" s="12"/>
      <c r="DC394" s="13"/>
      <c r="DD394" s="12"/>
      <c r="DE394" s="13"/>
      <c r="DF394" s="12"/>
      <c r="DG394" s="13"/>
      <c r="DH394" s="12"/>
      <c r="DI394" s="13"/>
      <c r="DJ394" s="12"/>
      <c r="DK394" s="13"/>
      <c r="DL394" s="12"/>
      <c r="DM394" s="13"/>
      <c r="DN394" s="12"/>
      <c r="DO394" s="13"/>
      <c r="DP394" s="12"/>
      <c r="DQ394" s="13"/>
      <c r="DR394" s="12"/>
      <c r="DS394" s="13"/>
      <c r="DT394" s="12"/>
      <c r="DU394" s="13"/>
      <c r="DV394" s="12"/>
      <c r="DW394" s="13"/>
      <c r="DX394" s="12"/>
      <c r="DY394" s="13"/>
      <c r="DZ394" s="12"/>
      <c r="EA394" s="13"/>
      <c r="EB394" s="12"/>
      <c r="EC394" s="13"/>
      <c r="ED394" s="12"/>
      <c r="EE394" s="13"/>
      <c r="EF394" s="12"/>
      <c r="EG394" s="13"/>
      <c r="EH394" s="12"/>
      <c r="EI394" s="13"/>
      <c r="EJ394" s="12"/>
      <c r="EK394" s="13"/>
      <c r="EL394" s="12"/>
      <c r="EM394" s="13"/>
      <c r="EN394" s="12"/>
      <c r="EO394" s="13"/>
      <c r="EP394" s="12"/>
      <c r="EQ394" s="13"/>
      <c r="ER394" s="12"/>
      <c r="ES394" s="13"/>
      <c r="ET394" s="12"/>
      <c r="EU394" s="13"/>
      <c r="EV394" s="12"/>
      <c r="EW394" s="13"/>
      <c r="EX394" s="12"/>
      <c r="EY394" s="13"/>
      <c r="EZ394" s="12"/>
      <c r="FA394" s="13"/>
      <c r="FB394" s="12"/>
      <c r="FC394" s="13"/>
      <c r="FD394" s="12"/>
      <c r="FE394" s="13"/>
      <c r="FF394" s="12"/>
      <c r="FG394" s="13"/>
      <c r="FH394" s="12"/>
      <c r="FI394" s="13"/>
      <c r="FJ394" s="12"/>
      <c r="FK394" s="13"/>
      <c r="FL394" s="12"/>
      <c r="FM394" s="13"/>
      <c r="FN394" s="12"/>
      <c r="FO394" s="13"/>
      <c r="FP394" s="12"/>
      <c r="FQ394" s="13"/>
      <c r="FR394" s="12"/>
      <c r="FS394" s="13"/>
      <c r="FT394" s="12"/>
      <c r="FU394" s="13"/>
      <c r="FV394" s="12"/>
      <c r="FW394" s="13"/>
      <c r="FX394" s="12"/>
      <c r="FY394" s="13"/>
      <c r="FZ394" s="12"/>
      <c r="GA394" s="13"/>
      <c r="GB394" s="12"/>
      <c r="GC394" s="13"/>
      <c r="GD394" s="12"/>
      <c r="GE394" s="13"/>
      <c r="GF394" s="12"/>
      <c r="GG394" s="13"/>
      <c r="GH394" s="12"/>
      <c r="GI394" s="13"/>
      <c r="GJ394" s="12"/>
      <c r="GK394" s="13"/>
      <c r="GL394" s="12"/>
      <c r="GM394" s="13"/>
      <c r="GN394" s="12"/>
      <c r="GO394" s="13"/>
      <c r="GP394" s="12"/>
      <c r="GQ394" s="13"/>
      <c r="GR394" s="12"/>
      <c r="GS394" s="13"/>
      <c r="GT394" s="12"/>
      <c r="GU394" s="13"/>
      <c r="GV394" s="12"/>
      <c r="GW394" s="13"/>
      <c r="GX394" s="12"/>
      <c r="GY394" s="13"/>
      <c r="GZ394" s="12"/>
      <c r="HA394" s="13"/>
      <c r="HB394" s="12"/>
      <c r="HC394" s="13"/>
      <c r="HD394" s="12"/>
      <c r="HE394" s="13"/>
      <c r="HF394" s="12"/>
      <c r="HG394" s="13"/>
      <c r="HH394" s="12"/>
      <c r="HI394" s="13"/>
      <c r="HJ394" s="12"/>
      <c r="HK394" s="13"/>
      <c r="HL394" s="12"/>
      <c r="HM394" s="13"/>
      <c r="HN394" s="12"/>
      <c r="HO394" s="13"/>
      <c r="HP394" s="12"/>
      <c r="HQ394" s="13"/>
      <c r="HR394" s="12"/>
      <c r="HS394" s="13"/>
      <c r="HT394" s="12"/>
      <c r="HU394" s="13"/>
      <c r="HV394" s="12"/>
      <c r="HW394" s="13"/>
      <c r="HX394" s="12"/>
      <c r="HY394" s="13"/>
      <c r="HZ394" s="12"/>
      <c r="IA394" s="13"/>
      <c r="IB394" s="12"/>
      <c r="IC394" s="13"/>
      <c r="ID394" s="12"/>
      <c r="IE394" s="13"/>
      <c r="IF394" s="12"/>
      <c r="IG394" s="13"/>
      <c r="IH394" s="12"/>
      <c r="II394" s="13"/>
      <c r="IJ394" s="12"/>
      <c r="IK394" s="13"/>
      <c r="IL394" s="12"/>
      <c r="IM394" s="13"/>
      <c r="IN394" s="12"/>
      <c r="IO394" s="13"/>
      <c r="IP394" s="12"/>
      <c r="IQ394" s="13"/>
      <c r="IR394" s="12"/>
      <c r="IS394" s="13"/>
      <c r="IT394" s="12"/>
      <c r="IU394" s="13"/>
      <c r="IV394" s="12"/>
    </row>
    <row r="395" spans="1:13" ht="31.5">
      <c r="A395" s="44">
        <f>A392+1</f>
        <v>82</v>
      </c>
      <c r="B395" s="58" t="s">
        <v>152</v>
      </c>
      <c r="C395" s="32" t="s">
        <v>61</v>
      </c>
      <c r="D395" s="44">
        <v>1</v>
      </c>
      <c r="E395" s="59">
        <f aca="true" t="shared" si="21" ref="E395:E401">F395/D395</f>
        <v>2.5</v>
      </c>
      <c r="F395" s="46">
        <v>2.5</v>
      </c>
      <c r="G395" s="35" t="s">
        <v>35</v>
      </c>
      <c r="H395" s="39"/>
      <c r="I395" s="39"/>
      <c r="J395" s="39"/>
      <c r="K395" s="39"/>
      <c r="L395" s="47"/>
      <c r="M395" s="31"/>
    </row>
    <row r="396" spans="1:13" ht="31.5">
      <c r="A396" s="44">
        <f>A395+1</f>
        <v>83</v>
      </c>
      <c r="B396" s="60" t="s">
        <v>153</v>
      </c>
      <c r="C396" s="32" t="s">
        <v>61</v>
      </c>
      <c r="D396" s="44">
        <v>1</v>
      </c>
      <c r="E396" s="59">
        <f t="shared" si="21"/>
        <v>5</v>
      </c>
      <c r="F396" s="46">
        <v>5</v>
      </c>
      <c r="G396" s="35" t="s">
        <v>35</v>
      </c>
      <c r="H396" s="35" t="s">
        <v>35</v>
      </c>
      <c r="I396" s="35" t="s">
        <v>35</v>
      </c>
      <c r="J396" s="35" t="s">
        <v>35</v>
      </c>
      <c r="K396" s="39"/>
      <c r="L396" s="47"/>
      <c r="M396" s="31"/>
    </row>
    <row r="397" spans="1:13" ht="31.5">
      <c r="A397" s="44">
        <f>A396+1</f>
        <v>84</v>
      </c>
      <c r="B397" s="45" t="s">
        <v>155</v>
      </c>
      <c r="C397" s="32" t="s">
        <v>61</v>
      </c>
      <c r="D397" s="44">
        <v>1</v>
      </c>
      <c r="E397" s="59">
        <f t="shared" si="21"/>
        <v>2.5</v>
      </c>
      <c r="F397" s="46">
        <v>2.5</v>
      </c>
      <c r="G397" s="35" t="s">
        <v>35</v>
      </c>
      <c r="H397" s="35" t="s">
        <v>35</v>
      </c>
      <c r="I397" s="35" t="s">
        <v>35</v>
      </c>
      <c r="J397" s="35" t="s">
        <v>35</v>
      </c>
      <c r="K397" s="39"/>
      <c r="L397" s="47"/>
      <c r="M397" s="31"/>
    </row>
    <row r="398" spans="1:13" ht="15.75">
      <c r="A398" s="44">
        <f>A397+1</f>
        <v>85</v>
      </c>
      <c r="B398" s="61" t="s">
        <v>142</v>
      </c>
      <c r="C398" s="32" t="s">
        <v>61</v>
      </c>
      <c r="D398" s="44">
        <v>1</v>
      </c>
      <c r="E398" s="59">
        <f t="shared" si="21"/>
        <v>2.5</v>
      </c>
      <c r="F398" s="46">
        <v>2.5</v>
      </c>
      <c r="G398" s="35" t="s">
        <v>35</v>
      </c>
      <c r="H398" s="35" t="s">
        <v>35</v>
      </c>
      <c r="I398" s="35" t="s">
        <v>35</v>
      </c>
      <c r="J398" s="35" t="s">
        <v>35</v>
      </c>
      <c r="K398" s="39"/>
      <c r="L398" s="47"/>
      <c r="M398" s="31"/>
    </row>
    <row r="399" spans="1:13" ht="31.5">
      <c r="A399" s="44">
        <f>A398+1</f>
        <v>86</v>
      </c>
      <c r="B399" s="45" t="s">
        <v>154</v>
      </c>
      <c r="C399" s="32" t="s">
        <v>61</v>
      </c>
      <c r="D399" s="44">
        <v>1</v>
      </c>
      <c r="E399" s="59">
        <f t="shared" si="21"/>
        <v>2.5</v>
      </c>
      <c r="F399" s="46">
        <v>2.5</v>
      </c>
      <c r="G399" s="39"/>
      <c r="H399" s="39"/>
      <c r="I399" s="35" t="s">
        <v>35</v>
      </c>
      <c r="J399" s="39"/>
      <c r="K399" s="39"/>
      <c r="L399" s="47"/>
      <c r="M399" s="31"/>
    </row>
    <row r="400" spans="1:13" ht="31.5">
      <c r="A400" s="44">
        <f>A399+1</f>
        <v>87</v>
      </c>
      <c r="B400" s="45" t="s">
        <v>156</v>
      </c>
      <c r="C400" s="32" t="s">
        <v>61</v>
      </c>
      <c r="D400" s="44">
        <v>1</v>
      </c>
      <c r="E400" s="59">
        <f t="shared" si="21"/>
        <v>2.5</v>
      </c>
      <c r="F400" s="46">
        <v>2.5</v>
      </c>
      <c r="G400" s="39"/>
      <c r="H400" s="39"/>
      <c r="I400" s="39"/>
      <c r="J400" s="35" t="s">
        <v>35</v>
      </c>
      <c r="K400" s="39"/>
      <c r="L400" s="47"/>
      <c r="M400" s="31"/>
    </row>
    <row r="401" spans="1:13" ht="31.5">
      <c r="A401" s="44">
        <v>88</v>
      </c>
      <c r="B401" s="45" t="s">
        <v>163</v>
      </c>
      <c r="C401" s="32" t="s">
        <v>61</v>
      </c>
      <c r="D401" s="44">
        <v>1</v>
      </c>
      <c r="E401" s="59">
        <f t="shared" si="21"/>
        <v>60</v>
      </c>
      <c r="F401" s="46">
        <v>60</v>
      </c>
      <c r="G401" s="39"/>
      <c r="H401" s="39"/>
      <c r="I401" s="35" t="s">
        <v>35</v>
      </c>
      <c r="J401" s="39"/>
      <c r="K401" s="39"/>
      <c r="L401" s="47"/>
      <c r="M401" s="31"/>
    </row>
    <row r="402" spans="1:256" s="57" customFormat="1" ht="16.5" outlineLevel="1">
      <c r="A402" s="203" t="s">
        <v>158</v>
      </c>
      <c r="B402" s="203"/>
      <c r="C402" s="203"/>
      <c r="D402" s="203"/>
      <c r="E402" s="203"/>
      <c r="F402" s="203"/>
      <c r="G402" s="203"/>
      <c r="H402" s="203"/>
      <c r="I402" s="203"/>
      <c r="J402" s="203"/>
      <c r="K402" s="203"/>
      <c r="L402" s="203"/>
      <c r="M402" s="203"/>
      <c r="N402" s="12"/>
      <c r="O402" s="13"/>
      <c r="P402" s="12"/>
      <c r="Q402" s="13"/>
      <c r="R402" s="12"/>
      <c r="S402" s="13"/>
      <c r="T402" s="12"/>
      <c r="U402" s="13"/>
      <c r="V402" s="12"/>
      <c r="W402" s="13"/>
      <c r="X402" s="12"/>
      <c r="Y402" s="13"/>
      <c r="Z402" s="12"/>
      <c r="AA402" s="13"/>
      <c r="AB402" s="12"/>
      <c r="AC402" s="13"/>
      <c r="AD402" s="12"/>
      <c r="AE402" s="13"/>
      <c r="AF402" s="12"/>
      <c r="AG402" s="13"/>
      <c r="AH402" s="12"/>
      <c r="AI402" s="13"/>
      <c r="AJ402" s="12"/>
      <c r="AK402" s="13"/>
      <c r="AL402" s="12"/>
      <c r="AM402" s="13"/>
      <c r="AN402" s="12"/>
      <c r="AO402" s="13"/>
      <c r="AP402" s="12"/>
      <c r="AQ402" s="13"/>
      <c r="AR402" s="12"/>
      <c r="AS402" s="13"/>
      <c r="AT402" s="12"/>
      <c r="AU402" s="13"/>
      <c r="AV402" s="12"/>
      <c r="AW402" s="13"/>
      <c r="AX402" s="12"/>
      <c r="AY402" s="13"/>
      <c r="AZ402" s="12"/>
      <c r="BA402" s="13"/>
      <c r="BB402" s="12"/>
      <c r="BC402" s="13"/>
      <c r="BD402" s="12"/>
      <c r="BE402" s="13"/>
      <c r="BF402" s="12"/>
      <c r="BG402" s="13"/>
      <c r="BH402" s="12"/>
      <c r="BI402" s="13"/>
      <c r="BJ402" s="12"/>
      <c r="BK402" s="13"/>
      <c r="BL402" s="12"/>
      <c r="BM402" s="13"/>
      <c r="BN402" s="12"/>
      <c r="BO402" s="13"/>
      <c r="BP402" s="12"/>
      <c r="BQ402" s="13"/>
      <c r="BR402" s="12"/>
      <c r="BS402" s="13"/>
      <c r="BT402" s="12"/>
      <c r="BU402" s="13"/>
      <c r="BV402" s="12"/>
      <c r="BW402" s="13"/>
      <c r="BX402" s="12"/>
      <c r="BY402" s="13"/>
      <c r="BZ402" s="12"/>
      <c r="CA402" s="13"/>
      <c r="CB402" s="12"/>
      <c r="CC402" s="13"/>
      <c r="CD402" s="12"/>
      <c r="CE402" s="13"/>
      <c r="CF402" s="12"/>
      <c r="CG402" s="13"/>
      <c r="CH402" s="12"/>
      <c r="CI402" s="13"/>
      <c r="CJ402" s="12"/>
      <c r="CK402" s="13"/>
      <c r="CL402" s="12"/>
      <c r="CM402" s="13"/>
      <c r="CN402" s="12"/>
      <c r="CO402" s="13"/>
      <c r="CP402" s="12"/>
      <c r="CQ402" s="13"/>
      <c r="CR402" s="12"/>
      <c r="CS402" s="13"/>
      <c r="CT402" s="12"/>
      <c r="CU402" s="13"/>
      <c r="CV402" s="12"/>
      <c r="CW402" s="13"/>
      <c r="CX402" s="12"/>
      <c r="CY402" s="13"/>
      <c r="CZ402" s="12"/>
      <c r="DA402" s="13"/>
      <c r="DB402" s="12"/>
      <c r="DC402" s="13"/>
      <c r="DD402" s="12"/>
      <c r="DE402" s="13"/>
      <c r="DF402" s="12"/>
      <c r="DG402" s="13"/>
      <c r="DH402" s="12"/>
      <c r="DI402" s="13"/>
      <c r="DJ402" s="12"/>
      <c r="DK402" s="13"/>
      <c r="DL402" s="12"/>
      <c r="DM402" s="13"/>
      <c r="DN402" s="12"/>
      <c r="DO402" s="13"/>
      <c r="DP402" s="12"/>
      <c r="DQ402" s="13"/>
      <c r="DR402" s="12"/>
      <c r="DS402" s="13"/>
      <c r="DT402" s="12"/>
      <c r="DU402" s="13"/>
      <c r="DV402" s="12"/>
      <c r="DW402" s="13"/>
      <c r="DX402" s="12"/>
      <c r="DY402" s="13"/>
      <c r="DZ402" s="12"/>
      <c r="EA402" s="13"/>
      <c r="EB402" s="12"/>
      <c r="EC402" s="13"/>
      <c r="ED402" s="12"/>
      <c r="EE402" s="13"/>
      <c r="EF402" s="12"/>
      <c r="EG402" s="13"/>
      <c r="EH402" s="12"/>
      <c r="EI402" s="13"/>
      <c r="EJ402" s="12"/>
      <c r="EK402" s="13"/>
      <c r="EL402" s="12"/>
      <c r="EM402" s="13"/>
      <c r="EN402" s="12"/>
      <c r="EO402" s="13"/>
      <c r="EP402" s="12"/>
      <c r="EQ402" s="13"/>
      <c r="ER402" s="12"/>
      <c r="ES402" s="13"/>
      <c r="ET402" s="12"/>
      <c r="EU402" s="13"/>
      <c r="EV402" s="12"/>
      <c r="EW402" s="13"/>
      <c r="EX402" s="12"/>
      <c r="EY402" s="13"/>
      <c r="EZ402" s="12"/>
      <c r="FA402" s="13"/>
      <c r="FB402" s="12"/>
      <c r="FC402" s="13"/>
      <c r="FD402" s="12"/>
      <c r="FE402" s="13"/>
      <c r="FF402" s="12"/>
      <c r="FG402" s="13"/>
      <c r="FH402" s="12"/>
      <c r="FI402" s="13"/>
      <c r="FJ402" s="12"/>
      <c r="FK402" s="13"/>
      <c r="FL402" s="12"/>
      <c r="FM402" s="13"/>
      <c r="FN402" s="12"/>
      <c r="FO402" s="13"/>
      <c r="FP402" s="12"/>
      <c r="FQ402" s="13"/>
      <c r="FR402" s="12"/>
      <c r="FS402" s="13"/>
      <c r="FT402" s="12"/>
      <c r="FU402" s="13"/>
      <c r="FV402" s="12"/>
      <c r="FW402" s="13"/>
      <c r="FX402" s="12"/>
      <c r="FY402" s="13"/>
      <c r="FZ402" s="12"/>
      <c r="GA402" s="13"/>
      <c r="GB402" s="12"/>
      <c r="GC402" s="13"/>
      <c r="GD402" s="12"/>
      <c r="GE402" s="13"/>
      <c r="GF402" s="12"/>
      <c r="GG402" s="13"/>
      <c r="GH402" s="12"/>
      <c r="GI402" s="13"/>
      <c r="GJ402" s="12"/>
      <c r="GK402" s="13"/>
      <c r="GL402" s="12"/>
      <c r="GM402" s="13"/>
      <c r="GN402" s="12"/>
      <c r="GO402" s="13"/>
      <c r="GP402" s="12"/>
      <c r="GQ402" s="13"/>
      <c r="GR402" s="12"/>
      <c r="GS402" s="13"/>
      <c r="GT402" s="12"/>
      <c r="GU402" s="13"/>
      <c r="GV402" s="12"/>
      <c r="GW402" s="13"/>
      <c r="GX402" s="12"/>
      <c r="GY402" s="13"/>
      <c r="GZ402" s="12"/>
      <c r="HA402" s="13"/>
      <c r="HB402" s="12"/>
      <c r="HC402" s="13"/>
      <c r="HD402" s="12"/>
      <c r="HE402" s="13"/>
      <c r="HF402" s="12"/>
      <c r="HG402" s="13"/>
      <c r="HH402" s="12"/>
      <c r="HI402" s="13"/>
      <c r="HJ402" s="12"/>
      <c r="HK402" s="13"/>
      <c r="HL402" s="12"/>
      <c r="HM402" s="13"/>
      <c r="HN402" s="12"/>
      <c r="HO402" s="13"/>
      <c r="HP402" s="12"/>
      <c r="HQ402" s="13"/>
      <c r="HR402" s="12"/>
      <c r="HS402" s="13"/>
      <c r="HT402" s="12"/>
      <c r="HU402" s="13"/>
      <c r="HV402" s="12"/>
      <c r="HW402" s="13"/>
      <c r="HX402" s="12"/>
      <c r="HY402" s="13"/>
      <c r="HZ402" s="12"/>
      <c r="IA402" s="13"/>
      <c r="IB402" s="12"/>
      <c r="IC402" s="13"/>
      <c r="ID402" s="12"/>
      <c r="IE402" s="13"/>
      <c r="IF402" s="12"/>
      <c r="IG402" s="13"/>
      <c r="IH402" s="12"/>
      <c r="II402" s="13"/>
      <c r="IJ402" s="12"/>
      <c r="IK402" s="13"/>
      <c r="IL402" s="12"/>
      <c r="IM402" s="13"/>
      <c r="IN402" s="12"/>
      <c r="IO402" s="13"/>
      <c r="IP402" s="12"/>
      <c r="IQ402" s="13"/>
      <c r="IR402" s="12"/>
      <c r="IS402" s="13"/>
      <c r="IT402" s="12"/>
      <c r="IU402" s="13"/>
      <c r="IV402" s="12"/>
    </row>
    <row r="403" spans="1:13" ht="15.75">
      <c r="A403" s="44">
        <f>A401+1</f>
        <v>89</v>
      </c>
      <c r="B403" s="60" t="s">
        <v>159</v>
      </c>
      <c r="C403" s="32" t="s">
        <v>61</v>
      </c>
      <c r="D403" s="44">
        <v>1</v>
      </c>
      <c r="E403" s="59">
        <f>F403/D403</f>
        <v>2.5</v>
      </c>
      <c r="F403" s="46">
        <v>2.5</v>
      </c>
      <c r="G403" s="35" t="s">
        <v>35</v>
      </c>
      <c r="H403" s="35" t="s">
        <v>35</v>
      </c>
      <c r="I403" s="35" t="s">
        <v>35</v>
      </c>
      <c r="J403" s="35" t="s">
        <v>35</v>
      </c>
      <c r="K403" s="39"/>
      <c r="L403" s="47"/>
      <c r="M403" s="31"/>
    </row>
    <row r="404" spans="1:13" ht="15.75">
      <c r="A404" s="44">
        <f>A403+1</f>
        <v>90</v>
      </c>
      <c r="B404" s="45" t="s">
        <v>160</v>
      </c>
      <c r="C404" s="32" t="s">
        <v>61</v>
      </c>
      <c r="D404" s="44">
        <v>1</v>
      </c>
      <c r="E404" s="59">
        <f>F404/D404</f>
        <v>2.5</v>
      </c>
      <c r="F404" s="46">
        <v>2.5</v>
      </c>
      <c r="G404" s="35" t="s">
        <v>35</v>
      </c>
      <c r="H404" s="35" t="s">
        <v>35</v>
      </c>
      <c r="I404" s="35" t="s">
        <v>35</v>
      </c>
      <c r="J404" s="35" t="s">
        <v>35</v>
      </c>
      <c r="K404" s="39"/>
      <c r="L404" s="47"/>
      <c r="M404" s="31"/>
    </row>
    <row r="405" spans="1:256" s="57" customFormat="1" ht="16.5" outlineLevel="1">
      <c r="A405" s="203" t="s">
        <v>161</v>
      </c>
      <c r="B405" s="203"/>
      <c r="C405" s="203"/>
      <c r="D405" s="203"/>
      <c r="E405" s="203"/>
      <c r="F405" s="203"/>
      <c r="G405" s="203"/>
      <c r="H405" s="203"/>
      <c r="I405" s="203"/>
      <c r="J405" s="203"/>
      <c r="K405" s="203"/>
      <c r="L405" s="203"/>
      <c r="M405" s="203"/>
      <c r="N405" s="12"/>
      <c r="O405" s="13"/>
      <c r="P405" s="12"/>
      <c r="Q405" s="13"/>
      <c r="R405" s="12"/>
      <c r="S405" s="13"/>
      <c r="T405" s="12"/>
      <c r="U405" s="13"/>
      <c r="V405" s="12"/>
      <c r="W405" s="13"/>
      <c r="X405" s="12"/>
      <c r="Y405" s="13"/>
      <c r="Z405" s="12"/>
      <c r="AA405" s="13"/>
      <c r="AB405" s="12"/>
      <c r="AC405" s="13"/>
      <c r="AD405" s="12"/>
      <c r="AE405" s="13"/>
      <c r="AF405" s="12"/>
      <c r="AG405" s="13"/>
      <c r="AH405" s="12"/>
      <c r="AI405" s="13"/>
      <c r="AJ405" s="12"/>
      <c r="AK405" s="13"/>
      <c r="AL405" s="12"/>
      <c r="AM405" s="13"/>
      <c r="AN405" s="12"/>
      <c r="AO405" s="13"/>
      <c r="AP405" s="12"/>
      <c r="AQ405" s="13"/>
      <c r="AR405" s="12"/>
      <c r="AS405" s="13"/>
      <c r="AT405" s="12"/>
      <c r="AU405" s="13"/>
      <c r="AV405" s="12"/>
      <c r="AW405" s="13"/>
      <c r="AX405" s="12"/>
      <c r="AY405" s="13"/>
      <c r="AZ405" s="12"/>
      <c r="BA405" s="13"/>
      <c r="BB405" s="12"/>
      <c r="BC405" s="13"/>
      <c r="BD405" s="12"/>
      <c r="BE405" s="13"/>
      <c r="BF405" s="12"/>
      <c r="BG405" s="13"/>
      <c r="BH405" s="12"/>
      <c r="BI405" s="13"/>
      <c r="BJ405" s="12"/>
      <c r="BK405" s="13"/>
      <c r="BL405" s="12"/>
      <c r="BM405" s="13"/>
      <c r="BN405" s="12"/>
      <c r="BO405" s="13"/>
      <c r="BP405" s="12"/>
      <c r="BQ405" s="13"/>
      <c r="BR405" s="12"/>
      <c r="BS405" s="13"/>
      <c r="BT405" s="12"/>
      <c r="BU405" s="13"/>
      <c r="BV405" s="12"/>
      <c r="BW405" s="13"/>
      <c r="BX405" s="12"/>
      <c r="BY405" s="13"/>
      <c r="BZ405" s="12"/>
      <c r="CA405" s="13"/>
      <c r="CB405" s="12"/>
      <c r="CC405" s="13"/>
      <c r="CD405" s="12"/>
      <c r="CE405" s="13"/>
      <c r="CF405" s="12"/>
      <c r="CG405" s="13"/>
      <c r="CH405" s="12"/>
      <c r="CI405" s="13"/>
      <c r="CJ405" s="12"/>
      <c r="CK405" s="13"/>
      <c r="CL405" s="12"/>
      <c r="CM405" s="13"/>
      <c r="CN405" s="12"/>
      <c r="CO405" s="13"/>
      <c r="CP405" s="12"/>
      <c r="CQ405" s="13"/>
      <c r="CR405" s="12"/>
      <c r="CS405" s="13"/>
      <c r="CT405" s="12"/>
      <c r="CU405" s="13"/>
      <c r="CV405" s="12"/>
      <c r="CW405" s="13"/>
      <c r="CX405" s="12"/>
      <c r="CY405" s="13"/>
      <c r="CZ405" s="12"/>
      <c r="DA405" s="13"/>
      <c r="DB405" s="12"/>
      <c r="DC405" s="13"/>
      <c r="DD405" s="12"/>
      <c r="DE405" s="13"/>
      <c r="DF405" s="12"/>
      <c r="DG405" s="13"/>
      <c r="DH405" s="12"/>
      <c r="DI405" s="13"/>
      <c r="DJ405" s="12"/>
      <c r="DK405" s="13"/>
      <c r="DL405" s="12"/>
      <c r="DM405" s="13"/>
      <c r="DN405" s="12"/>
      <c r="DO405" s="13"/>
      <c r="DP405" s="12"/>
      <c r="DQ405" s="13"/>
      <c r="DR405" s="12"/>
      <c r="DS405" s="13"/>
      <c r="DT405" s="12"/>
      <c r="DU405" s="13"/>
      <c r="DV405" s="12"/>
      <c r="DW405" s="13"/>
      <c r="DX405" s="12"/>
      <c r="DY405" s="13"/>
      <c r="DZ405" s="12"/>
      <c r="EA405" s="13"/>
      <c r="EB405" s="12"/>
      <c r="EC405" s="13"/>
      <c r="ED405" s="12"/>
      <c r="EE405" s="13"/>
      <c r="EF405" s="12"/>
      <c r="EG405" s="13"/>
      <c r="EH405" s="12"/>
      <c r="EI405" s="13"/>
      <c r="EJ405" s="12"/>
      <c r="EK405" s="13"/>
      <c r="EL405" s="12"/>
      <c r="EM405" s="13"/>
      <c r="EN405" s="12"/>
      <c r="EO405" s="13"/>
      <c r="EP405" s="12"/>
      <c r="EQ405" s="13"/>
      <c r="ER405" s="12"/>
      <c r="ES405" s="13"/>
      <c r="ET405" s="12"/>
      <c r="EU405" s="13"/>
      <c r="EV405" s="12"/>
      <c r="EW405" s="13"/>
      <c r="EX405" s="12"/>
      <c r="EY405" s="13"/>
      <c r="EZ405" s="12"/>
      <c r="FA405" s="13"/>
      <c r="FB405" s="12"/>
      <c r="FC405" s="13"/>
      <c r="FD405" s="12"/>
      <c r="FE405" s="13"/>
      <c r="FF405" s="12"/>
      <c r="FG405" s="13"/>
      <c r="FH405" s="12"/>
      <c r="FI405" s="13"/>
      <c r="FJ405" s="12"/>
      <c r="FK405" s="13"/>
      <c r="FL405" s="12"/>
      <c r="FM405" s="13"/>
      <c r="FN405" s="12"/>
      <c r="FO405" s="13"/>
      <c r="FP405" s="12"/>
      <c r="FQ405" s="13"/>
      <c r="FR405" s="12"/>
      <c r="FS405" s="13"/>
      <c r="FT405" s="12"/>
      <c r="FU405" s="13"/>
      <c r="FV405" s="12"/>
      <c r="FW405" s="13"/>
      <c r="FX405" s="12"/>
      <c r="FY405" s="13"/>
      <c r="FZ405" s="12"/>
      <c r="GA405" s="13"/>
      <c r="GB405" s="12"/>
      <c r="GC405" s="13"/>
      <c r="GD405" s="12"/>
      <c r="GE405" s="13"/>
      <c r="GF405" s="12"/>
      <c r="GG405" s="13"/>
      <c r="GH405" s="12"/>
      <c r="GI405" s="13"/>
      <c r="GJ405" s="12"/>
      <c r="GK405" s="13"/>
      <c r="GL405" s="12"/>
      <c r="GM405" s="13"/>
      <c r="GN405" s="12"/>
      <c r="GO405" s="13"/>
      <c r="GP405" s="12"/>
      <c r="GQ405" s="13"/>
      <c r="GR405" s="12"/>
      <c r="GS405" s="13"/>
      <c r="GT405" s="12"/>
      <c r="GU405" s="13"/>
      <c r="GV405" s="12"/>
      <c r="GW405" s="13"/>
      <c r="GX405" s="12"/>
      <c r="GY405" s="13"/>
      <c r="GZ405" s="12"/>
      <c r="HA405" s="13"/>
      <c r="HB405" s="12"/>
      <c r="HC405" s="13"/>
      <c r="HD405" s="12"/>
      <c r="HE405" s="13"/>
      <c r="HF405" s="12"/>
      <c r="HG405" s="13"/>
      <c r="HH405" s="12"/>
      <c r="HI405" s="13"/>
      <c r="HJ405" s="12"/>
      <c r="HK405" s="13"/>
      <c r="HL405" s="12"/>
      <c r="HM405" s="13"/>
      <c r="HN405" s="12"/>
      <c r="HO405" s="13"/>
      <c r="HP405" s="12"/>
      <c r="HQ405" s="13"/>
      <c r="HR405" s="12"/>
      <c r="HS405" s="13"/>
      <c r="HT405" s="12"/>
      <c r="HU405" s="13"/>
      <c r="HV405" s="12"/>
      <c r="HW405" s="13"/>
      <c r="HX405" s="12"/>
      <c r="HY405" s="13"/>
      <c r="HZ405" s="12"/>
      <c r="IA405" s="13"/>
      <c r="IB405" s="12"/>
      <c r="IC405" s="13"/>
      <c r="ID405" s="12"/>
      <c r="IE405" s="13"/>
      <c r="IF405" s="12"/>
      <c r="IG405" s="13"/>
      <c r="IH405" s="12"/>
      <c r="II405" s="13"/>
      <c r="IJ405" s="12"/>
      <c r="IK405" s="13"/>
      <c r="IL405" s="12"/>
      <c r="IM405" s="13"/>
      <c r="IN405" s="12"/>
      <c r="IO405" s="13"/>
      <c r="IP405" s="12"/>
      <c r="IQ405" s="13"/>
      <c r="IR405" s="12"/>
      <c r="IS405" s="13"/>
      <c r="IT405" s="12"/>
      <c r="IU405" s="13"/>
      <c r="IV405" s="12"/>
    </row>
    <row r="406" spans="1:13" ht="15.75">
      <c r="A406" s="44">
        <f>A404+1</f>
        <v>91</v>
      </c>
      <c r="B406" s="45" t="s">
        <v>162</v>
      </c>
      <c r="C406" s="32" t="s">
        <v>61</v>
      </c>
      <c r="D406" s="44">
        <v>1</v>
      </c>
      <c r="E406" s="59">
        <f>F406/D406</f>
        <v>1.5</v>
      </c>
      <c r="F406" s="46">
        <v>1.5</v>
      </c>
      <c r="G406" s="35" t="s">
        <v>35</v>
      </c>
      <c r="H406" s="35" t="s">
        <v>35</v>
      </c>
      <c r="I406" s="35" t="s">
        <v>35</v>
      </c>
      <c r="J406" s="35" t="s">
        <v>35</v>
      </c>
      <c r="K406" s="39"/>
      <c r="L406" s="47"/>
      <c r="M406" s="31"/>
    </row>
    <row r="407" spans="1:256" s="57" customFormat="1" ht="16.5" outlineLevel="1">
      <c r="A407" s="203" t="s">
        <v>164</v>
      </c>
      <c r="B407" s="203"/>
      <c r="C407" s="203"/>
      <c r="D407" s="203"/>
      <c r="E407" s="203"/>
      <c r="F407" s="203"/>
      <c r="G407" s="203"/>
      <c r="H407" s="203"/>
      <c r="I407" s="203"/>
      <c r="J407" s="203"/>
      <c r="K407" s="203"/>
      <c r="L407" s="203"/>
      <c r="M407" s="203"/>
      <c r="N407" s="12"/>
      <c r="O407" s="13"/>
      <c r="P407" s="12"/>
      <c r="Q407" s="13"/>
      <c r="R407" s="12"/>
      <c r="S407" s="13"/>
      <c r="T407" s="12"/>
      <c r="U407" s="13"/>
      <c r="V407" s="12"/>
      <c r="W407" s="13"/>
      <c r="X407" s="12"/>
      <c r="Y407" s="13"/>
      <c r="Z407" s="12"/>
      <c r="AA407" s="13"/>
      <c r="AB407" s="12"/>
      <c r="AC407" s="13"/>
      <c r="AD407" s="12"/>
      <c r="AE407" s="13"/>
      <c r="AF407" s="12"/>
      <c r="AG407" s="13"/>
      <c r="AH407" s="12"/>
      <c r="AI407" s="13"/>
      <c r="AJ407" s="12"/>
      <c r="AK407" s="13"/>
      <c r="AL407" s="12"/>
      <c r="AM407" s="13"/>
      <c r="AN407" s="12"/>
      <c r="AO407" s="13"/>
      <c r="AP407" s="12"/>
      <c r="AQ407" s="13"/>
      <c r="AR407" s="12"/>
      <c r="AS407" s="13"/>
      <c r="AT407" s="12"/>
      <c r="AU407" s="13"/>
      <c r="AV407" s="12"/>
      <c r="AW407" s="13"/>
      <c r="AX407" s="12"/>
      <c r="AY407" s="13"/>
      <c r="AZ407" s="12"/>
      <c r="BA407" s="13"/>
      <c r="BB407" s="12"/>
      <c r="BC407" s="13"/>
      <c r="BD407" s="12"/>
      <c r="BE407" s="13"/>
      <c r="BF407" s="12"/>
      <c r="BG407" s="13"/>
      <c r="BH407" s="12"/>
      <c r="BI407" s="13"/>
      <c r="BJ407" s="12"/>
      <c r="BK407" s="13"/>
      <c r="BL407" s="12"/>
      <c r="BM407" s="13"/>
      <c r="BN407" s="12"/>
      <c r="BO407" s="13"/>
      <c r="BP407" s="12"/>
      <c r="BQ407" s="13"/>
      <c r="BR407" s="12"/>
      <c r="BS407" s="13"/>
      <c r="BT407" s="12"/>
      <c r="BU407" s="13"/>
      <c r="BV407" s="12"/>
      <c r="BW407" s="13"/>
      <c r="BX407" s="12"/>
      <c r="BY407" s="13"/>
      <c r="BZ407" s="12"/>
      <c r="CA407" s="13"/>
      <c r="CB407" s="12"/>
      <c r="CC407" s="13"/>
      <c r="CD407" s="12"/>
      <c r="CE407" s="13"/>
      <c r="CF407" s="12"/>
      <c r="CG407" s="13"/>
      <c r="CH407" s="12"/>
      <c r="CI407" s="13"/>
      <c r="CJ407" s="12"/>
      <c r="CK407" s="13"/>
      <c r="CL407" s="12"/>
      <c r="CM407" s="13"/>
      <c r="CN407" s="12"/>
      <c r="CO407" s="13"/>
      <c r="CP407" s="12"/>
      <c r="CQ407" s="13"/>
      <c r="CR407" s="12"/>
      <c r="CS407" s="13"/>
      <c r="CT407" s="12"/>
      <c r="CU407" s="13"/>
      <c r="CV407" s="12"/>
      <c r="CW407" s="13"/>
      <c r="CX407" s="12"/>
      <c r="CY407" s="13"/>
      <c r="CZ407" s="12"/>
      <c r="DA407" s="13"/>
      <c r="DB407" s="12"/>
      <c r="DC407" s="13"/>
      <c r="DD407" s="12"/>
      <c r="DE407" s="13"/>
      <c r="DF407" s="12"/>
      <c r="DG407" s="13"/>
      <c r="DH407" s="12"/>
      <c r="DI407" s="13"/>
      <c r="DJ407" s="12"/>
      <c r="DK407" s="13"/>
      <c r="DL407" s="12"/>
      <c r="DM407" s="13"/>
      <c r="DN407" s="12"/>
      <c r="DO407" s="13"/>
      <c r="DP407" s="12"/>
      <c r="DQ407" s="13"/>
      <c r="DR407" s="12"/>
      <c r="DS407" s="13"/>
      <c r="DT407" s="12"/>
      <c r="DU407" s="13"/>
      <c r="DV407" s="12"/>
      <c r="DW407" s="13"/>
      <c r="DX407" s="12"/>
      <c r="DY407" s="13"/>
      <c r="DZ407" s="12"/>
      <c r="EA407" s="13"/>
      <c r="EB407" s="12"/>
      <c r="EC407" s="13"/>
      <c r="ED407" s="12"/>
      <c r="EE407" s="13"/>
      <c r="EF407" s="12"/>
      <c r="EG407" s="13"/>
      <c r="EH407" s="12"/>
      <c r="EI407" s="13"/>
      <c r="EJ407" s="12"/>
      <c r="EK407" s="13"/>
      <c r="EL407" s="12"/>
      <c r="EM407" s="13"/>
      <c r="EN407" s="12"/>
      <c r="EO407" s="13"/>
      <c r="EP407" s="12"/>
      <c r="EQ407" s="13"/>
      <c r="ER407" s="12"/>
      <c r="ES407" s="13"/>
      <c r="ET407" s="12"/>
      <c r="EU407" s="13"/>
      <c r="EV407" s="12"/>
      <c r="EW407" s="13"/>
      <c r="EX407" s="12"/>
      <c r="EY407" s="13"/>
      <c r="EZ407" s="12"/>
      <c r="FA407" s="13"/>
      <c r="FB407" s="12"/>
      <c r="FC407" s="13"/>
      <c r="FD407" s="12"/>
      <c r="FE407" s="13"/>
      <c r="FF407" s="12"/>
      <c r="FG407" s="13"/>
      <c r="FH407" s="12"/>
      <c r="FI407" s="13"/>
      <c r="FJ407" s="12"/>
      <c r="FK407" s="13"/>
      <c r="FL407" s="12"/>
      <c r="FM407" s="13"/>
      <c r="FN407" s="12"/>
      <c r="FO407" s="13"/>
      <c r="FP407" s="12"/>
      <c r="FQ407" s="13"/>
      <c r="FR407" s="12"/>
      <c r="FS407" s="13"/>
      <c r="FT407" s="12"/>
      <c r="FU407" s="13"/>
      <c r="FV407" s="12"/>
      <c r="FW407" s="13"/>
      <c r="FX407" s="12"/>
      <c r="FY407" s="13"/>
      <c r="FZ407" s="12"/>
      <c r="GA407" s="13"/>
      <c r="GB407" s="12"/>
      <c r="GC407" s="13"/>
      <c r="GD407" s="12"/>
      <c r="GE407" s="13"/>
      <c r="GF407" s="12"/>
      <c r="GG407" s="13"/>
      <c r="GH407" s="12"/>
      <c r="GI407" s="13"/>
      <c r="GJ407" s="12"/>
      <c r="GK407" s="13"/>
      <c r="GL407" s="12"/>
      <c r="GM407" s="13"/>
      <c r="GN407" s="12"/>
      <c r="GO407" s="13"/>
      <c r="GP407" s="12"/>
      <c r="GQ407" s="13"/>
      <c r="GR407" s="12"/>
      <c r="GS407" s="13"/>
      <c r="GT407" s="12"/>
      <c r="GU407" s="13"/>
      <c r="GV407" s="12"/>
      <c r="GW407" s="13"/>
      <c r="GX407" s="12"/>
      <c r="GY407" s="13"/>
      <c r="GZ407" s="12"/>
      <c r="HA407" s="13"/>
      <c r="HB407" s="12"/>
      <c r="HC407" s="13"/>
      <c r="HD407" s="12"/>
      <c r="HE407" s="13"/>
      <c r="HF407" s="12"/>
      <c r="HG407" s="13"/>
      <c r="HH407" s="12"/>
      <c r="HI407" s="13"/>
      <c r="HJ407" s="12"/>
      <c r="HK407" s="13"/>
      <c r="HL407" s="12"/>
      <c r="HM407" s="13"/>
      <c r="HN407" s="12"/>
      <c r="HO407" s="13"/>
      <c r="HP407" s="12"/>
      <c r="HQ407" s="13"/>
      <c r="HR407" s="12"/>
      <c r="HS407" s="13"/>
      <c r="HT407" s="12"/>
      <c r="HU407" s="13"/>
      <c r="HV407" s="12"/>
      <c r="HW407" s="13"/>
      <c r="HX407" s="12"/>
      <c r="HY407" s="13"/>
      <c r="HZ407" s="12"/>
      <c r="IA407" s="13"/>
      <c r="IB407" s="12"/>
      <c r="IC407" s="13"/>
      <c r="ID407" s="12"/>
      <c r="IE407" s="13"/>
      <c r="IF407" s="12"/>
      <c r="IG407" s="13"/>
      <c r="IH407" s="12"/>
      <c r="II407" s="13"/>
      <c r="IJ407" s="12"/>
      <c r="IK407" s="13"/>
      <c r="IL407" s="12"/>
      <c r="IM407" s="13"/>
      <c r="IN407" s="12"/>
      <c r="IO407" s="13"/>
      <c r="IP407" s="12"/>
      <c r="IQ407" s="13"/>
      <c r="IR407" s="12"/>
      <c r="IS407" s="13"/>
      <c r="IT407" s="12"/>
      <c r="IU407" s="13"/>
      <c r="IV407" s="12"/>
    </row>
    <row r="408" spans="1:256" s="57" customFormat="1" ht="18" outlineLevel="1" thickBot="1">
      <c r="A408" s="203" t="s">
        <v>157</v>
      </c>
      <c r="B408" s="203"/>
      <c r="C408" s="203"/>
      <c r="D408" s="203"/>
      <c r="E408" s="203"/>
      <c r="F408" s="203"/>
      <c r="G408" s="203"/>
      <c r="H408" s="203"/>
      <c r="I408" s="203"/>
      <c r="J408" s="203"/>
      <c r="K408" s="203"/>
      <c r="L408" s="203"/>
      <c r="M408" s="203"/>
      <c r="N408" s="12"/>
      <c r="O408" s="13"/>
      <c r="P408" s="12"/>
      <c r="Q408" s="13"/>
      <c r="R408" s="12"/>
      <c r="S408" s="13"/>
      <c r="T408" s="12"/>
      <c r="U408" s="13"/>
      <c r="V408" s="12"/>
      <c r="W408" s="13"/>
      <c r="X408" s="12"/>
      <c r="Y408" s="13"/>
      <c r="Z408" s="12"/>
      <c r="AA408" s="13"/>
      <c r="AB408" s="12"/>
      <c r="AC408" s="13"/>
      <c r="AD408" s="12"/>
      <c r="AE408" s="13"/>
      <c r="AF408" s="12"/>
      <c r="AG408" s="13"/>
      <c r="AH408" s="12"/>
      <c r="AI408" s="13"/>
      <c r="AJ408" s="12"/>
      <c r="AK408" s="13"/>
      <c r="AL408" s="12"/>
      <c r="AM408" s="13"/>
      <c r="AN408" s="12"/>
      <c r="AO408" s="13"/>
      <c r="AP408" s="12"/>
      <c r="AQ408" s="13"/>
      <c r="AR408" s="12"/>
      <c r="AS408" s="13"/>
      <c r="AT408" s="12"/>
      <c r="AU408" s="13"/>
      <c r="AV408" s="12"/>
      <c r="AW408" s="13"/>
      <c r="AX408" s="12"/>
      <c r="AY408" s="13"/>
      <c r="AZ408" s="12"/>
      <c r="BA408" s="13"/>
      <c r="BB408" s="12"/>
      <c r="BC408" s="13"/>
      <c r="BD408" s="12"/>
      <c r="BE408" s="13"/>
      <c r="BF408" s="12"/>
      <c r="BG408" s="13"/>
      <c r="BH408" s="12"/>
      <c r="BI408" s="13"/>
      <c r="BJ408" s="12"/>
      <c r="BK408" s="13"/>
      <c r="BL408" s="12"/>
      <c r="BM408" s="13"/>
      <c r="BN408" s="12"/>
      <c r="BO408" s="13"/>
      <c r="BP408" s="12"/>
      <c r="BQ408" s="13"/>
      <c r="BR408" s="12"/>
      <c r="BS408" s="13"/>
      <c r="BT408" s="12"/>
      <c r="BU408" s="13"/>
      <c r="BV408" s="12"/>
      <c r="BW408" s="13"/>
      <c r="BX408" s="12"/>
      <c r="BY408" s="13"/>
      <c r="BZ408" s="12"/>
      <c r="CA408" s="13"/>
      <c r="CB408" s="12"/>
      <c r="CC408" s="13"/>
      <c r="CD408" s="12"/>
      <c r="CE408" s="13"/>
      <c r="CF408" s="12"/>
      <c r="CG408" s="13"/>
      <c r="CH408" s="12"/>
      <c r="CI408" s="13"/>
      <c r="CJ408" s="12"/>
      <c r="CK408" s="13"/>
      <c r="CL408" s="12"/>
      <c r="CM408" s="13"/>
      <c r="CN408" s="12"/>
      <c r="CO408" s="13"/>
      <c r="CP408" s="12"/>
      <c r="CQ408" s="13"/>
      <c r="CR408" s="12"/>
      <c r="CS408" s="13"/>
      <c r="CT408" s="12"/>
      <c r="CU408" s="13"/>
      <c r="CV408" s="12"/>
      <c r="CW408" s="13"/>
      <c r="CX408" s="12"/>
      <c r="CY408" s="13"/>
      <c r="CZ408" s="12"/>
      <c r="DA408" s="13"/>
      <c r="DB408" s="12"/>
      <c r="DC408" s="13"/>
      <c r="DD408" s="12"/>
      <c r="DE408" s="13"/>
      <c r="DF408" s="12"/>
      <c r="DG408" s="13"/>
      <c r="DH408" s="12"/>
      <c r="DI408" s="13"/>
      <c r="DJ408" s="12"/>
      <c r="DK408" s="13"/>
      <c r="DL408" s="12"/>
      <c r="DM408" s="13"/>
      <c r="DN408" s="12"/>
      <c r="DO408" s="13"/>
      <c r="DP408" s="12"/>
      <c r="DQ408" s="13"/>
      <c r="DR408" s="12"/>
      <c r="DS408" s="13"/>
      <c r="DT408" s="12"/>
      <c r="DU408" s="13"/>
      <c r="DV408" s="12"/>
      <c r="DW408" s="13"/>
      <c r="DX408" s="12"/>
      <c r="DY408" s="13"/>
      <c r="DZ408" s="12"/>
      <c r="EA408" s="13"/>
      <c r="EB408" s="12"/>
      <c r="EC408" s="13"/>
      <c r="ED408" s="12"/>
      <c r="EE408" s="13"/>
      <c r="EF408" s="12"/>
      <c r="EG408" s="13"/>
      <c r="EH408" s="12"/>
      <c r="EI408" s="13"/>
      <c r="EJ408" s="12"/>
      <c r="EK408" s="13"/>
      <c r="EL408" s="12"/>
      <c r="EM408" s="13"/>
      <c r="EN408" s="12"/>
      <c r="EO408" s="13"/>
      <c r="EP408" s="12"/>
      <c r="EQ408" s="13"/>
      <c r="ER408" s="12"/>
      <c r="ES408" s="13"/>
      <c r="ET408" s="12"/>
      <c r="EU408" s="13"/>
      <c r="EV408" s="12"/>
      <c r="EW408" s="13"/>
      <c r="EX408" s="12"/>
      <c r="EY408" s="13"/>
      <c r="EZ408" s="12"/>
      <c r="FA408" s="13"/>
      <c r="FB408" s="12"/>
      <c r="FC408" s="13"/>
      <c r="FD408" s="12"/>
      <c r="FE408" s="13"/>
      <c r="FF408" s="12"/>
      <c r="FG408" s="13"/>
      <c r="FH408" s="12"/>
      <c r="FI408" s="13"/>
      <c r="FJ408" s="12"/>
      <c r="FK408" s="13"/>
      <c r="FL408" s="12"/>
      <c r="FM408" s="13"/>
      <c r="FN408" s="12"/>
      <c r="FO408" s="13"/>
      <c r="FP408" s="12"/>
      <c r="FQ408" s="13"/>
      <c r="FR408" s="12"/>
      <c r="FS408" s="13"/>
      <c r="FT408" s="12"/>
      <c r="FU408" s="13"/>
      <c r="FV408" s="12"/>
      <c r="FW408" s="13"/>
      <c r="FX408" s="12"/>
      <c r="FY408" s="13"/>
      <c r="FZ408" s="12"/>
      <c r="GA408" s="13"/>
      <c r="GB408" s="12"/>
      <c r="GC408" s="13"/>
      <c r="GD408" s="12"/>
      <c r="GE408" s="13"/>
      <c r="GF408" s="12"/>
      <c r="GG408" s="13"/>
      <c r="GH408" s="12"/>
      <c r="GI408" s="13"/>
      <c r="GJ408" s="12"/>
      <c r="GK408" s="13"/>
      <c r="GL408" s="12"/>
      <c r="GM408" s="13"/>
      <c r="GN408" s="12"/>
      <c r="GO408" s="13"/>
      <c r="GP408" s="12"/>
      <c r="GQ408" s="13"/>
      <c r="GR408" s="12"/>
      <c r="GS408" s="13"/>
      <c r="GT408" s="12"/>
      <c r="GU408" s="13"/>
      <c r="GV408" s="12"/>
      <c r="GW408" s="13"/>
      <c r="GX408" s="12"/>
      <c r="GY408" s="13"/>
      <c r="GZ408" s="12"/>
      <c r="HA408" s="13"/>
      <c r="HB408" s="12"/>
      <c r="HC408" s="13"/>
      <c r="HD408" s="12"/>
      <c r="HE408" s="13"/>
      <c r="HF408" s="12"/>
      <c r="HG408" s="13"/>
      <c r="HH408" s="12"/>
      <c r="HI408" s="13"/>
      <c r="HJ408" s="12"/>
      <c r="HK408" s="13"/>
      <c r="HL408" s="12"/>
      <c r="HM408" s="13"/>
      <c r="HN408" s="12"/>
      <c r="HO408" s="13"/>
      <c r="HP408" s="12"/>
      <c r="HQ408" s="13"/>
      <c r="HR408" s="12"/>
      <c r="HS408" s="13"/>
      <c r="HT408" s="12"/>
      <c r="HU408" s="13"/>
      <c r="HV408" s="12"/>
      <c r="HW408" s="13"/>
      <c r="HX408" s="12"/>
      <c r="HY408" s="13"/>
      <c r="HZ408" s="12"/>
      <c r="IA408" s="13"/>
      <c r="IB408" s="12"/>
      <c r="IC408" s="13"/>
      <c r="ID408" s="12"/>
      <c r="IE408" s="13"/>
      <c r="IF408" s="12"/>
      <c r="IG408" s="13"/>
      <c r="IH408" s="12"/>
      <c r="II408" s="13"/>
      <c r="IJ408" s="12"/>
      <c r="IK408" s="13"/>
      <c r="IL408" s="12"/>
      <c r="IM408" s="13"/>
      <c r="IN408" s="12"/>
      <c r="IO408" s="13"/>
      <c r="IP408" s="12"/>
      <c r="IQ408" s="13"/>
      <c r="IR408" s="12"/>
      <c r="IS408" s="13"/>
      <c r="IT408" s="12"/>
      <c r="IU408" s="13"/>
      <c r="IV408" s="12"/>
    </row>
    <row r="409" spans="1:13" ht="31.5">
      <c r="A409" s="44">
        <f>A406+1</f>
        <v>92</v>
      </c>
      <c r="B409" s="58" t="s">
        <v>152</v>
      </c>
      <c r="C409" s="32" t="s">
        <v>61</v>
      </c>
      <c r="D409" s="44">
        <v>1</v>
      </c>
      <c r="E409" s="59">
        <f aca="true" t="shared" si="22" ref="E409:E414">F409/D409</f>
        <v>2.5</v>
      </c>
      <c r="F409" s="46">
        <v>2.5</v>
      </c>
      <c r="G409" s="35" t="s">
        <v>35</v>
      </c>
      <c r="H409" s="39"/>
      <c r="I409" s="39"/>
      <c r="J409" s="39"/>
      <c r="K409" s="39"/>
      <c r="L409" s="47"/>
      <c r="M409" s="31"/>
    </row>
    <row r="410" spans="1:13" ht="31.5">
      <c r="A410" s="44">
        <f>A409+1</f>
        <v>93</v>
      </c>
      <c r="B410" s="60" t="s">
        <v>153</v>
      </c>
      <c r="C410" s="32" t="s">
        <v>61</v>
      </c>
      <c r="D410" s="44">
        <v>1</v>
      </c>
      <c r="E410" s="59">
        <f t="shared" si="22"/>
        <v>5</v>
      </c>
      <c r="F410" s="46">
        <v>5</v>
      </c>
      <c r="G410" s="35" t="s">
        <v>35</v>
      </c>
      <c r="H410" s="35" t="s">
        <v>35</v>
      </c>
      <c r="I410" s="35" t="s">
        <v>35</v>
      </c>
      <c r="J410" s="35" t="s">
        <v>35</v>
      </c>
      <c r="K410" s="39"/>
      <c r="L410" s="47"/>
      <c r="M410" s="31"/>
    </row>
    <row r="411" spans="1:13" ht="31.5">
      <c r="A411" s="44">
        <f>A410+1</f>
        <v>94</v>
      </c>
      <c r="B411" s="45" t="s">
        <v>155</v>
      </c>
      <c r="C411" s="32" t="s">
        <v>61</v>
      </c>
      <c r="D411" s="44">
        <v>1</v>
      </c>
      <c r="E411" s="59">
        <f t="shared" si="22"/>
        <v>2.5</v>
      </c>
      <c r="F411" s="46">
        <v>2.5</v>
      </c>
      <c r="G411" s="35" t="s">
        <v>35</v>
      </c>
      <c r="H411" s="35" t="s">
        <v>35</v>
      </c>
      <c r="I411" s="35" t="s">
        <v>35</v>
      </c>
      <c r="J411" s="35" t="s">
        <v>35</v>
      </c>
      <c r="K411" s="39"/>
      <c r="L411" s="47"/>
      <c r="M411" s="31"/>
    </row>
    <row r="412" spans="1:13" ht="15.75">
      <c r="A412" s="44">
        <f>A411+1</f>
        <v>95</v>
      </c>
      <c r="B412" s="61" t="s">
        <v>142</v>
      </c>
      <c r="C412" s="32" t="s">
        <v>61</v>
      </c>
      <c r="D412" s="44">
        <v>1</v>
      </c>
      <c r="E412" s="59">
        <f t="shared" si="22"/>
        <v>2.5</v>
      </c>
      <c r="F412" s="46">
        <v>2.5</v>
      </c>
      <c r="G412" s="35" t="s">
        <v>35</v>
      </c>
      <c r="H412" s="35" t="s">
        <v>35</v>
      </c>
      <c r="I412" s="35" t="s">
        <v>35</v>
      </c>
      <c r="J412" s="35" t="s">
        <v>35</v>
      </c>
      <c r="K412" s="39"/>
      <c r="L412" s="47"/>
      <c r="M412" s="31"/>
    </row>
    <row r="413" spans="1:13" ht="31.5">
      <c r="A413" s="44">
        <f>A412+1</f>
        <v>96</v>
      </c>
      <c r="B413" s="45" t="s">
        <v>154</v>
      </c>
      <c r="C413" s="32" t="s">
        <v>61</v>
      </c>
      <c r="D413" s="44">
        <v>1</v>
      </c>
      <c r="E413" s="59">
        <f t="shared" si="22"/>
        <v>2.5</v>
      </c>
      <c r="F413" s="46">
        <v>2.5</v>
      </c>
      <c r="G413" s="39"/>
      <c r="H413" s="39"/>
      <c r="I413" s="35" t="s">
        <v>35</v>
      </c>
      <c r="J413" s="39"/>
      <c r="K413" s="39"/>
      <c r="L413" s="47"/>
      <c r="M413" s="31"/>
    </row>
    <row r="414" spans="1:13" ht="31.5">
      <c r="A414" s="44">
        <f>A413+1</f>
        <v>97</v>
      </c>
      <c r="B414" s="45" t="s">
        <v>156</v>
      </c>
      <c r="C414" s="32" t="s">
        <v>61</v>
      </c>
      <c r="D414" s="44">
        <v>1</v>
      </c>
      <c r="E414" s="59">
        <f t="shared" si="22"/>
        <v>2.5</v>
      </c>
      <c r="F414" s="46">
        <v>2.5</v>
      </c>
      <c r="G414" s="39"/>
      <c r="H414" s="39"/>
      <c r="I414" s="39"/>
      <c r="J414" s="35" t="s">
        <v>35</v>
      </c>
      <c r="K414" s="39"/>
      <c r="L414" s="47"/>
      <c r="M414" s="31"/>
    </row>
    <row r="415" spans="1:256" s="57" customFormat="1" ht="16.5" outlineLevel="1">
      <c r="A415" s="203" t="s">
        <v>158</v>
      </c>
      <c r="B415" s="203"/>
      <c r="C415" s="203"/>
      <c r="D415" s="203"/>
      <c r="E415" s="203"/>
      <c r="F415" s="203"/>
      <c r="G415" s="203"/>
      <c r="H415" s="203"/>
      <c r="I415" s="203"/>
      <c r="J415" s="203"/>
      <c r="K415" s="203"/>
      <c r="L415" s="203"/>
      <c r="M415" s="203"/>
      <c r="N415" s="12"/>
      <c r="O415" s="13"/>
      <c r="P415" s="12"/>
      <c r="Q415" s="13"/>
      <c r="R415" s="12"/>
      <c r="S415" s="13"/>
      <c r="T415" s="12"/>
      <c r="U415" s="13"/>
      <c r="V415" s="12"/>
      <c r="W415" s="13"/>
      <c r="X415" s="12"/>
      <c r="Y415" s="13"/>
      <c r="Z415" s="12"/>
      <c r="AA415" s="13"/>
      <c r="AB415" s="12"/>
      <c r="AC415" s="13"/>
      <c r="AD415" s="12"/>
      <c r="AE415" s="13"/>
      <c r="AF415" s="12"/>
      <c r="AG415" s="13"/>
      <c r="AH415" s="12"/>
      <c r="AI415" s="13"/>
      <c r="AJ415" s="12"/>
      <c r="AK415" s="13"/>
      <c r="AL415" s="12"/>
      <c r="AM415" s="13"/>
      <c r="AN415" s="12"/>
      <c r="AO415" s="13"/>
      <c r="AP415" s="12"/>
      <c r="AQ415" s="13"/>
      <c r="AR415" s="12"/>
      <c r="AS415" s="13"/>
      <c r="AT415" s="12"/>
      <c r="AU415" s="13"/>
      <c r="AV415" s="12"/>
      <c r="AW415" s="13"/>
      <c r="AX415" s="12"/>
      <c r="AY415" s="13"/>
      <c r="AZ415" s="12"/>
      <c r="BA415" s="13"/>
      <c r="BB415" s="12"/>
      <c r="BC415" s="13"/>
      <c r="BD415" s="12"/>
      <c r="BE415" s="13"/>
      <c r="BF415" s="12"/>
      <c r="BG415" s="13"/>
      <c r="BH415" s="12"/>
      <c r="BI415" s="13"/>
      <c r="BJ415" s="12"/>
      <c r="BK415" s="13"/>
      <c r="BL415" s="12"/>
      <c r="BM415" s="13"/>
      <c r="BN415" s="12"/>
      <c r="BO415" s="13"/>
      <c r="BP415" s="12"/>
      <c r="BQ415" s="13"/>
      <c r="BR415" s="12"/>
      <c r="BS415" s="13"/>
      <c r="BT415" s="12"/>
      <c r="BU415" s="13"/>
      <c r="BV415" s="12"/>
      <c r="BW415" s="13"/>
      <c r="BX415" s="12"/>
      <c r="BY415" s="13"/>
      <c r="BZ415" s="12"/>
      <c r="CA415" s="13"/>
      <c r="CB415" s="12"/>
      <c r="CC415" s="13"/>
      <c r="CD415" s="12"/>
      <c r="CE415" s="13"/>
      <c r="CF415" s="12"/>
      <c r="CG415" s="13"/>
      <c r="CH415" s="12"/>
      <c r="CI415" s="13"/>
      <c r="CJ415" s="12"/>
      <c r="CK415" s="13"/>
      <c r="CL415" s="12"/>
      <c r="CM415" s="13"/>
      <c r="CN415" s="12"/>
      <c r="CO415" s="13"/>
      <c r="CP415" s="12"/>
      <c r="CQ415" s="13"/>
      <c r="CR415" s="12"/>
      <c r="CS415" s="13"/>
      <c r="CT415" s="12"/>
      <c r="CU415" s="13"/>
      <c r="CV415" s="12"/>
      <c r="CW415" s="13"/>
      <c r="CX415" s="12"/>
      <c r="CY415" s="13"/>
      <c r="CZ415" s="12"/>
      <c r="DA415" s="13"/>
      <c r="DB415" s="12"/>
      <c r="DC415" s="13"/>
      <c r="DD415" s="12"/>
      <c r="DE415" s="13"/>
      <c r="DF415" s="12"/>
      <c r="DG415" s="13"/>
      <c r="DH415" s="12"/>
      <c r="DI415" s="13"/>
      <c r="DJ415" s="12"/>
      <c r="DK415" s="13"/>
      <c r="DL415" s="12"/>
      <c r="DM415" s="13"/>
      <c r="DN415" s="12"/>
      <c r="DO415" s="13"/>
      <c r="DP415" s="12"/>
      <c r="DQ415" s="13"/>
      <c r="DR415" s="12"/>
      <c r="DS415" s="13"/>
      <c r="DT415" s="12"/>
      <c r="DU415" s="13"/>
      <c r="DV415" s="12"/>
      <c r="DW415" s="13"/>
      <c r="DX415" s="12"/>
      <c r="DY415" s="13"/>
      <c r="DZ415" s="12"/>
      <c r="EA415" s="13"/>
      <c r="EB415" s="12"/>
      <c r="EC415" s="13"/>
      <c r="ED415" s="12"/>
      <c r="EE415" s="13"/>
      <c r="EF415" s="12"/>
      <c r="EG415" s="13"/>
      <c r="EH415" s="12"/>
      <c r="EI415" s="13"/>
      <c r="EJ415" s="12"/>
      <c r="EK415" s="13"/>
      <c r="EL415" s="12"/>
      <c r="EM415" s="13"/>
      <c r="EN415" s="12"/>
      <c r="EO415" s="13"/>
      <c r="EP415" s="12"/>
      <c r="EQ415" s="13"/>
      <c r="ER415" s="12"/>
      <c r="ES415" s="13"/>
      <c r="ET415" s="12"/>
      <c r="EU415" s="13"/>
      <c r="EV415" s="12"/>
      <c r="EW415" s="13"/>
      <c r="EX415" s="12"/>
      <c r="EY415" s="13"/>
      <c r="EZ415" s="12"/>
      <c r="FA415" s="13"/>
      <c r="FB415" s="12"/>
      <c r="FC415" s="13"/>
      <c r="FD415" s="12"/>
      <c r="FE415" s="13"/>
      <c r="FF415" s="12"/>
      <c r="FG415" s="13"/>
      <c r="FH415" s="12"/>
      <c r="FI415" s="13"/>
      <c r="FJ415" s="12"/>
      <c r="FK415" s="13"/>
      <c r="FL415" s="12"/>
      <c r="FM415" s="13"/>
      <c r="FN415" s="12"/>
      <c r="FO415" s="13"/>
      <c r="FP415" s="12"/>
      <c r="FQ415" s="13"/>
      <c r="FR415" s="12"/>
      <c r="FS415" s="13"/>
      <c r="FT415" s="12"/>
      <c r="FU415" s="13"/>
      <c r="FV415" s="12"/>
      <c r="FW415" s="13"/>
      <c r="FX415" s="12"/>
      <c r="FY415" s="13"/>
      <c r="FZ415" s="12"/>
      <c r="GA415" s="13"/>
      <c r="GB415" s="12"/>
      <c r="GC415" s="13"/>
      <c r="GD415" s="12"/>
      <c r="GE415" s="13"/>
      <c r="GF415" s="12"/>
      <c r="GG415" s="13"/>
      <c r="GH415" s="12"/>
      <c r="GI415" s="13"/>
      <c r="GJ415" s="12"/>
      <c r="GK415" s="13"/>
      <c r="GL415" s="12"/>
      <c r="GM415" s="13"/>
      <c r="GN415" s="12"/>
      <c r="GO415" s="13"/>
      <c r="GP415" s="12"/>
      <c r="GQ415" s="13"/>
      <c r="GR415" s="12"/>
      <c r="GS415" s="13"/>
      <c r="GT415" s="12"/>
      <c r="GU415" s="13"/>
      <c r="GV415" s="12"/>
      <c r="GW415" s="13"/>
      <c r="GX415" s="12"/>
      <c r="GY415" s="13"/>
      <c r="GZ415" s="12"/>
      <c r="HA415" s="13"/>
      <c r="HB415" s="12"/>
      <c r="HC415" s="13"/>
      <c r="HD415" s="12"/>
      <c r="HE415" s="13"/>
      <c r="HF415" s="12"/>
      <c r="HG415" s="13"/>
      <c r="HH415" s="12"/>
      <c r="HI415" s="13"/>
      <c r="HJ415" s="12"/>
      <c r="HK415" s="13"/>
      <c r="HL415" s="12"/>
      <c r="HM415" s="13"/>
      <c r="HN415" s="12"/>
      <c r="HO415" s="13"/>
      <c r="HP415" s="12"/>
      <c r="HQ415" s="13"/>
      <c r="HR415" s="12"/>
      <c r="HS415" s="13"/>
      <c r="HT415" s="12"/>
      <c r="HU415" s="13"/>
      <c r="HV415" s="12"/>
      <c r="HW415" s="13"/>
      <c r="HX415" s="12"/>
      <c r="HY415" s="13"/>
      <c r="HZ415" s="12"/>
      <c r="IA415" s="13"/>
      <c r="IB415" s="12"/>
      <c r="IC415" s="13"/>
      <c r="ID415" s="12"/>
      <c r="IE415" s="13"/>
      <c r="IF415" s="12"/>
      <c r="IG415" s="13"/>
      <c r="IH415" s="12"/>
      <c r="II415" s="13"/>
      <c r="IJ415" s="12"/>
      <c r="IK415" s="13"/>
      <c r="IL415" s="12"/>
      <c r="IM415" s="13"/>
      <c r="IN415" s="12"/>
      <c r="IO415" s="13"/>
      <c r="IP415" s="12"/>
      <c r="IQ415" s="13"/>
      <c r="IR415" s="12"/>
      <c r="IS415" s="13"/>
      <c r="IT415" s="12"/>
      <c r="IU415" s="13"/>
      <c r="IV415" s="12"/>
    </row>
    <row r="416" spans="1:13" ht="15.75">
      <c r="A416" s="44">
        <f>A414+1</f>
        <v>98</v>
      </c>
      <c r="B416" s="60" t="s">
        <v>159</v>
      </c>
      <c r="C416" s="32" t="s">
        <v>61</v>
      </c>
      <c r="D416" s="44">
        <v>1</v>
      </c>
      <c r="E416" s="59">
        <f>F416/D416</f>
        <v>2.5</v>
      </c>
      <c r="F416" s="46">
        <v>2.5</v>
      </c>
      <c r="G416" s="35" t="s">
        <v>35</v>
      </c>
      <c r="H416" s="35" t="s">
        <v>35</v>
      </c>
      <c r="I416" s="35" t="s">
        <v>35</v>
      </c>
      <c r="J416" s="35" t="s">
        <v>35</v>
      </c>
      <c r="K416" s="39"/>
      <c r="L416" s="47"/>
      <c r="M416" s="31"/>
    </row>
    <row r="417" spans="1:13" ht="15.75">
      <c r="A417" s="44">
        <f>A416+1</f>
        <v>99</v>
      </c>
      <c r="B417" s="45" t="s">
        <v>160</v>
      </c>
      <c r="C417" s="32" t="s">
        <v>61</v>
      </c>
      <c r="D417" s="44">
        <v>1</v>
      </c>
      <c r="E417" s="59">
        <f>F417/D417</f>
        <v>2.5</v>
      </c>
      <c r="F417" s="46">
        <v>2.5</v>
      </c>
      <c r="G417" s="35" t="s">
        <v>35</v>
      </c>
      <c r="H417" s="35" t="s">
        <v>35</v>
      </c>
      <c r="I417" s="35" t="s">
        <v>35</v>
      </c>
      <c r="J417" s="35" t="s">
        <v>35</v>
      </c>
      <c r="K417" s="39"/>
      <c r="L417" s="47"/>
      <c r="M417" s="31"/>
    </row>
    <row r="418" spans="1:256" s="57" customFormat="1" ht="16.5" outlineLevel="1">
      <c r="A418" s="203" t="s">
        <v>161</v>
      </c>
      <c r="B418" s="203"/>
      <c r="C418" s="203"/>
      <c r="D418" s="203"/>
      <c r="E418" s="203"/>
      <c r="F418" s="203"/>
      <c r="G418" s="203"/>
      <c r="H418" s="203"/>
      <c r="I418" s="203"/>
      <c r="J418" s="203"/>
      <c r="K418" s="203"/>
      <c r="L418" s="203"/>
      <c r="M418" s="203"/>
      <c r="N418" s="12"/>
      <c r="O418" s="13"/>
      <c r="P418" s="12"/>
      <c r="Q418" s="13"/>
      <c r="R418" s="12"/>
      <c r="S418" s="13"/>
      <c r="T418" s="12"/>
      <c r="U418" s="13"/>
      <c r="V418" s="12"/>
      <c r="W418" s="13"/>
      <c r="X418" s="12"/>
      <c r="Y418" s="13"/>
      <c r="Z418" s="12"/>
      <c r="AA418" s="13"/>
      <c r="AB418" s="12"/>
      <c r="AC418" s="13"/>
      <c r="AD418" s="12"/>
      <c r="AE418" s="13"/>
      <c r="AF418" s="12"/>
      <c r="AG418" s="13"/>
      <c r="AH418" s="12"/>
      <c r="AI418" s="13"/>
      <c r="AJ418" s="12"/>
      <c r="AK418" s="13"/>
      <c r="AL418" s="12"/>
      <c r="AM418" s="13"/>
      <c r="AN418" s="12"/>
      <c r="AO418" s="13"/>
      <c r="AP418" s="12"/>
      <c r="AQ418" s="13"/>
      <c r="AR418" s="12"/>
      <c r="AS418" s="13"/>
      <c r="AT418" s="12"/>
      <c r="AU418" s="13"/>
      <c r="AV418" s="12"/>
      <c r="AW418" s="13"/>
      <c r="AX418" s="12"/>
      <c r="AY418" s="13"/>
      <c r="AZ418" s="12"/>
      <c r="BA418" s="13"/>
      <c r="BB418" s="12"/>
      <c r="BC418" s="13"/>
      <c r="BD418" s="12"/>
      <c r="BE418" s="13"/>
      <c r="BF418" s="12"/>
      <c r="BG418" s="13"/>
      <c r="BH418" s="12"/>
      <c r="BI418" s="13"/>
      <c r="BJ418" s="12"/>
      <c r="BK418" s="13"/>
      <c r="BL418" s="12"/>
      <c r="BM418" s="13"/>
      <c r="BN418" s="12"/>
      <c r="BO418" s="13"/>
      <c r="BP418" s="12"/>
      <c r="BQ418" s="13"/>
      <c r="BR418" s="12"/>
      <c r="BS418" s="13"/>
      <c r="BT418" s="12"/>
      <c r="BU418" s="13"/>
      <c r="BV418" s="12"/>
      <c r="BW418" s="13"/>
      <c r="BX418" s="12"/>
      <c r="BY418" s="13"/>
      <c r="BZ418" s="12"/>
      <c r="CA418" s="13"/>
      <c r="CB418" s="12"/>
      <c r="CC418" s="13"/>
      <c r="CD418" s="12"/>
      <c r="CE418" s="13"/>
      <c r="CF418" s="12"/>
      <c r="CG418" s="13"/>
      <c r="CH418" s="12"/>
      <c r="CI418" s="13"/>
      <c r="CJ418" s="12"/>
      <c r="CK418" s="13"/>
      <c r="CL418" s="12"/>
      <c r="CM418" s="13"/>
      <c r="CN418" s="12"/>
      <c r="CO418" s="13"/>
      <c r="CP418" s="12"/>
      <c r="CQ418" s="13"/>
      <c r="CR418" s="12"/>
      <c r="CS418" s="13"/>
      <c r="CT418" s="12"/>
      <c r="CU418" s="13"/>
      <c r="CV418" s="12"/>
      <c r="CW418" s="13"/>
      <c r="CX418" s="12"/>
      <c r="CY418" s="13"/>
      <c r="CZ418" s="12"/>
      <c r="DA418" s="13"/>
      <c r="DB418" s="12"/>
      <c r="DC418" s="13"/>
      <c r="DD418" s="12"/>
      <c r="DE418" s="13"/>
      <c r="DF418" s="12"/>
      <c r="DG418" s="13"/>
      <c r="DH418" s="12"/>
      <c r="DI418" s="13"/>
      <c r="DJ418" s="12"/>
      <c r="DK418" s="13"/>
      <c r="DL418" s="12"/>
      <c r="DM418" s="13"/>
      <c r="DN418" s="12"/>
      <c r="DO418" s="13"/>
      <c r="DP418" s="12"/>
      <c r="DQ418" s="13"/>
      <c r="DR418" s="12"/>
      <c r="DS418" s="13"/>
      <c r="DT418" s="12"/>
      <c r="DU418" s="13"/>
      <c r="DV418" s="12"/>
      <c r="DW418" s="13"/>
      <c r="DX418" s="12"/>
      <c r="DY418" s="13"/>
      <c r="DZ418" s="12"/>
      <c r="EA418" s="13"/>
      <c r="EB418" s="12"/>
      <c r="EC418" s="13"/>
      <c r="ED418" s="12"/>
      <c r="EE418" s="13"/>
      <c r="EF418" s="12"/>
      <c r="EG418" s="13"/>
      <c r="EH418" s="12"/>
      <c r="EI418" s="13"/>
      <c r="EJ418" s="12"/>
      <c r="EK418" s="13"/>
      <c r="EL418" s="12"/>
      <c r="EM418" s="13"/>
      <c r="EN418" s="12"/>
      <c r="EO418" s="13"/>
      <c r="EP418" s="12"/>
      <c r="EQ418" s="13"/>
      <c r="ER418" s="12"/>
      <c r="ES418" s="13"/>
      <c r="ET418" s="12"/>
      <c r="EU418" s="13"/>
      <c r="EV418" s="12"/>
      <c r="EW418" s="13"/>
      <c r="EX418" s="12"/>
      <c r="EY418" s="13"/>
      <c r="EZ418" s="12"/>
      <c r="FA418" s="13"/>
      <c r="FB418" s="12"/>
      <c r="FC418" s="13"/>
      <c r="FD418" s="12"/>
      <c r="FE418" s="13"/>
      <c r="FF418" s="12"/>
      <c r="FG418" s="13"/>
      <c r="FH418" s="12"/>
      <c r="FI418" s="13"/>
      <c r="FJ418" s="12"/>
      <c r="FK418" s="13"/>
      <c r="FL418" s="12"/>
      <c r="FM418" s="13"/>
      <c r="FN418" s="12"/>
      <c r="FO418" s="13"/>
      <c r="FP418" s="12"/>
      <c r="FQ418" s="13"/>
      <c r="FR418" s="12"/>
      <c r="FS418" s="13"/>
      <c r="FT418" s="12"/>
      <c r="FU418" s="13"/>
      <c r="FV418" s="12"/>
      <c r="FW418" s="13"/>
      <c r="FX418" s="12"/>
      <c r="FY418" s="13"/>
      <c r="FZ418" s="12"/>
      <c r="GA418" s="13"/>
      <c r="GB418" s="12"/>
      <c r="GC418" s="13"/>
      <c r="GD418" s="12"/>
      <c r="GE418" s="13"/>
      <c r="GF418" s="12"/>
      <c r="GG418" s="13"/>
      <c r="GH418" s="12"/>
      <c r="GI418" s="13"/>
      <c r="GJ418" s="12"/>
      <c r="GK418" s="13"/>
      <c r="GL418" s="12"/>
      <c r="GM418" s="13"/>
      <c r="GN418" s="12"/>
      <c r="GO418" s="13"/>
      <c r="GP418" s="12"/>
      <c r="GQ418" s="13"/>
      <c r="GR418" s="12"/>
      <c r="GS418" s="13"/>
      <c r="GT418" s="12"/>
      <c r="GU418" s="13"/>
      <c r="GV418" s="12"/>
      <c r="GW418" s="13"/>
      <c r="GX418" s="12"/>
      <c r="GY418" s="13"/>
      <c r="GZ418" s="12"/>
      <c r="HA418" s="13"/>
      <c r="HB418" s="12"/>
      <c r="HC418" s="13"/>
      <c r="HD418" s="12"/>
      <c r="HE418" s="13"/>
      <c r="HF418" s="12"/>
      <c r="HG418" s="13"/>
      <c r="HH418" s="12"/>
      <c r="HI418" s="13"/>
      <c r="HJ418" s="12"/>
      <c r="HK418" s="13"/>
      <c r="HL418" s="12"/>
      <c r="HM418" s="13"/>
      <c r="HN418" s="12"/>
      <c r="HO418" s="13"/>
      <c r="HP418" s="12"/>
      <c r="HQ418" s="13"/>
      <c r="HR418" s="12"/>
      <c r="HS418" s="13"/>
      <c r="HT418" s="12"/>
      <c r="HU418" s="13"/>
      <c r="HV418" s="12"/>
      <c r="HW418" s="13"/>
      <c r="HX418" s="12"/>
      <c r="HY418" s="13"/>
      <c r="HZ418" s="12"/>
      <c r="IA418" s="13"/>
      <c r="IB418" s="12"/>
      <c r="IC418" s="13"/>
      <c r="ID418" s="12"/>
      <c r="IE418" s="13"/>
      <c r="IF418" s="12"/>
      <c r="IG418" s="13"/>
      <c r="IH418" s="12"/>
      <c r="II418" s="13"/>
      <c r="IJ418" s="12"/>
      <c r="IK418" s="13"/>
      <c r="IL418" s="12"/>
      <c r="IM418" s="13"/>
      <c r="IN418" s="12"/>
      <c r="IO418" s="13"/>
      <c r="IP418" s="12"/>
      <c r="IQ418" s="13"/>
      <c r="IR418" s="12"/>
      <c r="IS418" s="13"/>
      <c r="IT418" s="12"/>
      <c r="IU418" s="13"/>
      <c r="IV418" s="12"/>
    </row>
    <row r="419" spans="1:13" ht="15.75">
      <c r="A419" s="44">
        <f>A417+1</f>
        <v>100</v>
      </c>
      <c r="B419" s="45" t="s">
        <v>162</v>
      </c>
      <c r="C419" s="32" t="s">
        <v>61</v>
      </c>
      <c r="D419" s="44">
        <v>1</v>
      </c>
      <c r="E419" s="59">
        <f>F419/D419</f>
        <v>1.5</v>
      </c>
      <c r="F419" s="46">
        <v>1.5</v>
      </c>
      <c r="G419" s="35" t="s">
        <v>35</v>
      </c>
      <c r="H419" s="35" t="s">
        <v>35</v>
      </c>
      <c r="I419" s="35" t="s">
        <v>35</v>
      </c>
      <c r="J419" s="35" t="s">
        <v>35</v>
      </c>
      <c r="K419" s="39"/>
      <c r="L419" s="47"/>
      <c r="M419" s="31"/>
    </row>
    <row r="420" spans="1:256" s="57" customFormat="1" ht="18.75" customHeight="1" outlineLevel="1">
      <c r="A420" s="197" t="s">
        <v>165</v>
      </c>
      <c r="B420" s="198"/>
      <c r="C420" s="198"/>
      <c r="D420" s="198"/>
      <c r="E420" s="198"/>
      <c r="F420" s="198"/>
      <c r="G420" s="198"/>
      <c r="H420" s="198"/>
      <c r="I420" s="198"/>
      <c r="J420" s="198"/>
      <c r="K420" s="198"/>
      <c r="L420" s="198"/>
      <c r="M420" s="199"/>
      <c r="N420" s="12"/>
      <c r="O420" s="13"/>
      <c r="P420" s="12"/>
      <c r="Q420" s="13"/>
      <c r="R420" s="12"/>
      <c r="S420" s="13"/>
      <c r="T420" s="12"/>
      <c r="U420" s="13"/>
      <c r="V420" s="12"/>
      <c r="W420" s="13"/>
      <c r="X420" s="12"/>
      <c r="Y420" s="13"/>
      <c r="Z420" s="12"/>
      <c r="AA420" s="13"/>
      <c r="AB420" s="12"/>
      <c r="AC420" s="13"/>
      <c r="AD420" s="12"/>
      <c r="AE420" s="13"/>
      <c r="AF420" s="12"/>
      <c r="AG420" s="13"/>
      <c r="AH420" s="12"/>
      <c r="AI420" s="13"/>
      <c r="AJ420" s="12"/>
      <c r="AK420" s="13"/>
      <c r="AL420" s="12"/>
      <c r="AM420" s="13"/>
      <c r="AN420" s="12"/>
      <c r="AO420" s="13"/>
      <c r="AP420" s="12"/>
      <c r="AQ420" s="13"/>
      <c r="AR420" s="12"/>
      <c r="AS420" s="13"/>
      <c r="AT420" s="12"/>
      <c r="AU420" s="13"/>
      <c r="AV420" s="12"/>
      <c r="AW420" s="13"/>
      <c r="AX420" s="12"/>
      <c r="AY420" s="13"/>
      <c r="AZ420" s="12"/>
      <c r="BA420" s="13"/>
      <c r="BB420" s="12"/>
      <c r="BC420" s="13"/>
      <c r="BD420" s="12"/>
      <c r="BE420" s="13"/>
      <c r="BF420" s="12"/>
      <c r="BG420" s="13"/>
      <c r="BH420" s="12"/>
      <c r="BI420" s="13"/>
      <c r="BJ420" s="12"/>
      <c r="BK420" s="13"/>
      <c r="BL420" s="12"/>
      <c r="BM420" s="13"/>
      <c r="BN420" s="12"/>
      <c r="BO420" s="13"/>
      <c r="BP420" s="12"/>
      <c r="BQ420" s="13"/>
      <c r="BR420" s="12"/>
      <c r="BS420" s="13"/>
      <c r="BT420" s="12"/>
      <c r="BU420" s="13"/>
      <c r="BV420" s="12"/>
      <c r="BW420" s="13"/>
      <c r="BX420" s="12"/>
      <c r="BY420" s="13"/>
      <c r="BZ420" s="12"/>
      <c r="CA420" s="13"/>
      <c r="CB420" s="12"/>
      <c r="CC420" s="13"/>
      <c r="CD420" s="12"/>
      <c r="CE420" s="13"/>
      <c r="CF420" s="12"/>
      <c r="CG420" s="13"/>
      <c r="CH420" s="12"/>
      <c r="CI420" s="13"/>
      <c r="CJ420" s="12"/>
      <c r="CK420" s="13"/>
      <c r="CL420" s="12"/>
      <c r="CM420" s="13"/>
      <c r="CN420" s="12"/>
      <c r="CO420" s="13"/>
      <c r="CP420" s="12"/>
      <c r="CQ420" s="13"/>
      <c r="CR420" s="12"/>
      <c r="CS420" s="13"/>
      <c r="CT420" s="12"/>
      <c r="CU420" s="13"/>
      <c r="CV420" s="12"/>
      <c r="CW420" s="13"/>
      <c r="CX420" s="12"/>
      <c r="CY420" s="13"/>
      <c r="CZ420" s="12"/>
      <c r="DA420" s="13"/>
      <c r="DB420" s="12"/>
      <c r="DC420" s="13"/>
      <c r="DD420" s="12"/>
      <c r="DE420" s="13"/>
      <c r="DF420" s="12"/>
      <c r="DG420" s="13"/>
      <c r="DH420" s="12"/>
      <c r="DI420" s="13"/>
      <c r="DJ420" s="12"/>
      <c r="DK420" s="13"/>
      <c r="DL420" s="12"/>
      <c r="DM420" s="13"/>
      <c r="DN420" s="12"/>
      <c r="DO420" s="13"/>
      <c r="DP420" s="12"/>
      <c r="DQ420" s="13"/>
      <c r="DR420" s="12"/>
      <c r="DS420" s="13"/>
      <c r="DT420" s="12"/>
      <c r="DU420" s="13"/>
      <c r="DV420" s="12"/>
      <c r="DW420" s="13"/>
      <c r="DX420" s="12"/>
      <c r="DY420" s="13"/>
      <c r="DZ420" s="12"/>
      <c r="EA420" s="13"/>
      <c r="EB420" s="12"/>
      <c r="EC420" s="13"/>
      <c r="ED420" s="12"/>
      <c r="EE420" s="13"/>
      <c r="EF420" s="12"/>
      <c r="EG420" s="13"/>
      <c r="EH420" s="12"/>
      <c r="EI420" s="13"/>
      <c r="EJ420" s="12"/>
      <c r="EK420" s="13"/>
      <c r="EL420" s="12"/>
      <c r="EM420" s="13"/>
      <c r="EN420" s="12"/>
      <c r="EO420" s="13"/>
      <c r="EP420" s="12"/>
      <c r="EQ420" s="13"/>
      <c r="ER420" s="12"/>
      <c r="ES420" s="13"/>
      <c r="ET420" s="12"/>
      <c r="EU420" s="13"/>
      <c r="EV420" s="12"/>
      <c r="EW420" s="13"/>
      <c r="EX420" s="12"/>
      <c r="EY420" s="13"/>
      <c r="EZ420" s="12"/>
      <c r="FA420" s="13"/>
      <c r="FB420" s="12"/>
      <c r="FC420" s="13"/>
      <c r="FD420" s="12"/>
      <c r="FE420" s="13"/>
      <c r="FF420" s="12"/>
      <c r="FG420" s="13"/>
      <c r="FH420" s="12"/>
      <c r="FI420" s="13"/>
      <c r="FJ420" s="12"/>
      <c r="FK420" s="13"/>
      <c r="FL420" s="12"/>
      <c r="FM420" s="13"/>
      <c r="FN420" s="12"/>
      <c r="FO420" s="13"/>
      <c r="FP420" s="12"/>
      <c r="FQ420" s="13"/>
      <c r="FR420" s="12"/>
      <c r="FS420" s="13"/>
      <c r="FT420" s="12"/>
      <c r="FU420" s="13"/>
      <c r="FV420" s="12"/>
      <c r="FW420" s="13"/>
      <c r="FX420" s="12"/>
      <c r="FY420" s="13"/>
      <c r="FZ420" s="12"/>
      <c r="GA420" s="13"/>
      <c r="GB420" s="12"/>
      <c r="GC420" s="13"/>
      <c r="GD420" s="12"/>
      <c r="GE420" s="13"/>
      <c r="GF420" s="12"/>
      <c r="GG420" s="13"/>
      <c r="GH420" s="12"/>
      <c r="GI420" s="13"/>
      <c r="GJ420" s="12"/>
      <c r="GK420" s="13"/>
      <c r="GL420" s="12"/>
      <c r="GM420" s="13"/>
      <c r="GN420" s="12"/>
      <c r="GO420" s="13"/>
      <c r="GP420" s="12"/>
      <c r="GQ420" s="13"/>
      <c r="GR420" s="12"/>
      <c r="GS420" s="13"/>
      <c r="GT420" s="12"/>
      <c r="GU420" s="13"/>
      <c r="GV420" s="12"/>
      <c r="GW420" s="13"/>
      <c r="GX420" s="12"/>
      <c r="GY420" s="13"/>
      <c r="GZ420" s="12"/>
      <c r="HA420" s="13"/>
      <c r="HB420" s="12"/>
      <c r="HC420" s="13"/>
      <c r="HD420" s="12"/>
      <c r="HE420" s="13"/>
      <c r="HF420" s="12"/>
      <c r="HG420" s="13"/>
      <c r="HH420" s="12"/>
      <c r="HI420" s="13"/>
      <c r="HJ420" s="12"/>
      <c r="HK420" s="13"/>
      <c r="HL420" s="12"/>
      <c r="HM420" s="13"/>
      <c r="HN420" s="12"/>
      <c r="HO420" s="13"/>
      <c r="HP420" s="12"/>
      <c r="HQ420" s="13"/>
      <c r="HR420" s="12"/>
      <c r="HS420" s="13"/>
      <c r="HT420" s="12"/>
      <c r="HU420" s="13"/>
      <c r="HV420" s="12"/>
      <c r="HW420" s="13"/>
      <c r="HX420" s="12"/>
      <c r="HY420" s="13"/>
      <c r="HZ420" s="12"/>
      <c r="IA420" s="13"/>
      <c r="IB420" s="12"/>
      <c r="IC420" s="13"/>
      <c r="ID420" s="12"/>
      <c r="IE420" s="13"/>
      <c r="IF420" s="12"/>
      <c r="IG420" s="13"/>
      <c r="IH420" s="12"/>
      <c r="II420" s="13"/>
      <c r="IJ420" s="12"/>
      <c r="IK420" s="13"/>
      <c r="IL420" s="12"/>
      <c r="IM420" s="13"/>
      <c r="IN420" s="12"/>
      <c r="IO420" s="13"/>
      <c r="IP420" s="12"/>
      <c r="IQ420" s="13"/>
      <c r="IR420" s="12"/>
      <c r="IS420" s="13"/>
      <c r="IT420" s="12"/>
      <c r="IU420" s="13"/>
      <c r="IV420" s="12"/>
    </row>
    <row r="421" spans="1:256" s="57" customFormat="1" ht="19.5" customHeight="1" outlineLevel="1" thickBot="1">
      <c r="A421" s="200" t="s">
        <v>157</v>
      </c>
      <c r="B421" s="201"/>
      <c r="C421" s="201"/>
      <c r="D421" s="201"/>
      <c r="E421" s="201"/>
      <c r="F421" s="201"/>
      <c r="G421" s="201"/>
      <c r="H421" s="201"/>
      <c r="I421" s="201"/>
      <c r="J421" s="201"/>
      <c r="K421" s="201"/>
      <c r="L421" s="201"/>
      <c r="M421" s="202"/>
      <c r="N421" s="12"/>
      <c r="O421" s="13"/>
      <c r="P421" s="12"/>
      <c r="Q421" s="13"/>
      <c r="R421" s="12"/>
      <c r="S421" s="13"/>
      <c r="T421" s="12"/>
      <c r="U421" s="13"/>
      <c r="V421" s="12"/>
      <c r="W421" s="13"/>
      <c r="X421" s="12"/>
      <c r="Y421" s="13"/>
      <c r="Z421" s="12"/>
      <c r="AA421" s="13"/>
      <c r="AB421" s="12"/>
      <c r="AC421" s="13"/>
      <c r="AD421" s="12"/>
      <c r="AE421" s="13"/>
      <c r="AF421" s="12"/>
      <c r="AG421" s="13"/>
      <c r="AH421" s="12"/>
      <c r="AI421" s="13"/>
      <c r="AJ421" s="12"/>
      <c r="AK421" s="13"/>
      <c r="AL421" s="12"/>
      <c r="AM421" s="13"/>
      <c r="AN421" s="12"/>
      <c r="AO421" s="13"/>
      <c r="AP421" s="12"/>
      <c r="AQ421" s="13"/>
      <c r="AR421" s="12"/>
      <c r="AS421" s="13"/>
      <c r="AT421" s="12"/>
      <c r="AU421" s="13"/>
      <c r="AV421" s="12"/>
      <c r="AW421" s="13"/>
      <c r="AX421" s="12"/>
      <c r="AY421" s="13"/>
      <c r="AZ421" s="12"/>
      <c r="BA421" s="13"/>
      <c r="BB421" s="12"/>
      <c r="BC421" s="13"/>
      <c r="BD421" s="12"/>
      <c r="BE421" s="13"/>
      <c r="BF421" s="12"/>
      <c r="BG421" s="13"/>
      <c r="BH421" s="12"/>
      <c r="BI421" s="13"/>
      <c r="BJ421" s="12"/>
      <c r="BK421" s="13"/>
      <c r="BL421" s="12"/>
      <c r="BM421" s="13"/>
      <c r="BN421" s="12"/>
      <c r="BO421" s="13"/>
      <c r="BP421" s="12"/>
      <c r="BQ421" s="13"/>
      <c r="BR421" s="12"/>
      <c r="BS421" s="13"/>
      <c r="BT421" s="12"/>
      <c r="BU421" s="13"/>
      <c r="BV421" s="12"/>
      <c r="BW421" s="13"/>
      <c r="BX421" s="12"/>
      <c r="BY421" s="13"/>
      <c r="BZ421" s="12"/>
      <c r="CA421" s="13"/>
      <c r="CB421" s="12"/>
      <c r="CC421" s="13"/>
      <c r="CD421" s="12"/>
      <c r="CE421" s="13"/>
      <c r="CF421" s="12"/>
      <c r="CG421" s="13"/>
      <c r="CH421" s="12"/>
      <c r="CI421" s="13"/>
      <c r="CJ421" s="12"/>
      <c r="CK421" s="13"/>
      <c r="CL421" s="12"/>
      <c r="CM421" s="13"/>
      <c r="CN421" s="12"/>
      <c r="CO421" s="13"/>
      <c r="CP421" s="12"/>
      <c r="CQ421" s="13"/>
      <c r="CR421" s="12"/>
      <c r="CS421" s="13"/>
      <c r="CT421" s="12"/>
      <c r="CU421" s="13"/>
      <c r="CV421" s="12"/>
      <c r="CW421" s="13"/>
      <c r="CX421" s="12"/>
      <c r="CY421" s="13"/>
      <c r="CZ421" s="12"/>
      <c r="DA421" s="13"/>
      <c r="DB421" s="12"/>
      <c r="DC421" s="13"/>
      <c r="DD421" s="12"/>
      <c r="DE421" s="13"/>
      <c r="DF421" s="12"/>
      <c r="DG421" s="13"/>
      <c r="DH421" s="12"/>
      <c r="DI421" s="13"/>
      <c r="DJ421" s="12"/>
      <c r="DK421" s="13"/>
      <c r="DL421" s="12"/>
      <c r="DM421" s="13"/>
      <c r="DN421" s="12"/>
      <c r="DO421" s="13"/>
      <c r="DP421" s="12"/>
      <c r="DQ421" s="13"/>
      <c r="DR421" s="12"/>
      <c r="DS421" s="13"/>
      <c r="DT421" s="12"/>
      <c r="DU421" s="13"/>
      <c r="DV421" s="12"/>
      <c r="DW421" s="13"/>
      <c r="DX421" s="12"/>
      <c r="DY421" s="13"/>
      <c r="DZ421" s="12"/>
      <c r="EA421" s="13"/>
      <c r="EB421" s="12"/>
      <c r="EC421" s="13"/>
      <c r="ED421" s="12"/>
      <c r="EE421" s="13"/>
      <c r="EF421" s="12"/>
      <c r="EG421" s="13"/>
      <c r="EH421" s="12"/>
      <c r="EI421" s="13"/>
      <c r="EJ421" s="12"/>
      <c r="EK421" s="13"/>
      <c r="EL421" s="12"/>
      <c r="EM421" s="13"/>
      <c r="EN421" s="12"/>
      <c r="EO421" s="13"/>
      <c r="EP421" s="12"/>
      <c r="EQ421" s="13"/>
      <c r="ER421" s="12"/>
      <c r="ES421" s="13"/>
      <c r="ET421" s="12"/>
      <c r="EU421" s="13"/>
      <c r="EV421" s="12"/>
      <c r="EW421" s="13"/>
      <c r="EX421" s="12"/>
      <c r="EY421" s="13"/>
      <c r="EZ421" s="12"/>
      <c r="FA421" s="13"/>
      <c r="FB421" s="12"/>
      <c r="FC421" s="13"/>
      <c r="FD421" s="12"/>
      <c r="FE421" s="13"/>
      <c r="FF421" s="12"/>
      <c r="FG421" s="13"/>
      <c r="FH421" s="12"/>
      <c r="FI421" s="13"/>
      <c r="FJ421" s="12"/>
      <c r="FK421" s="13"/>
      <c r="FL421" s="12"/>
      <c r="FM421" s="13"/>
      <c r="FN421" s="12"/>
      <c r="FO421" s="13"/>
      <c r="FP421" s="12"/>
      <c r="FQ421" s="13"/>
      <c r="FR421" s="12"/>
      <c r="FS421" s="13"/>
      <c r="FT421" s="12"/>
      <c r="FU421" s="13"/>
      <c r="FV421" s="12"/>
      <c r="FW421" s="13"/>
      <c r="FX421" s="12"/>
      <c r="FY421" s="13"/>
      <c r="FZ421" s="12"/>
      <c r="GA421" s="13"/>
      <c r="GB421" s="12"/>
      <c r="GC421" s="13"/>
      <c r="GD421" s="12"/>
      <c r="GE421" s="13"/>
      <c r="GF421" s="12"/>
      <c r="GG421" s="13"/>
      <c r="GH421" s="12"/>
      <c r="GI421" s="13"/>
      <c r="GJ421" s="12"/>
      <c r="GK421" s="13"/>
      <c r="GL421" s="12"/>
      <c r="GM421" s="13"/>
      <c r="GN421" s="12"/>
      <c r="GO421" s="13"/>
      <c r="GP421" s="12"/>
      <c r="GQ421" s="13"/>
      <c r="GR421" s="12"/>
      <c r="GS421" s="13"/>
      <c r="GT421" s="12"/>
      <c r="GU421" s="13"/>
      <c r="GV421" s="12"/>
      <c r="GW421" s="13"/>
      <c r="GX421" s="12"/>
      <c r="GY421" s="13"/>
      <c r="GZ421" s="12"/>
      <c r="HA421" s="13"/>
      <c r="HB421" s="12"/>
      <c r="HC421" s="13"/>
      <c r="HD421" s="12"/>
      <c r="HE421" s="13"/>
      <c r="HF421" s="12"/>
      <c r="HG421" s="13"/>
      <c r="HH421" s="12"/>
      <c r="HI421" s="13"/>
      <c r="HJ421" s="12"/>
      <c r="HK421" s="13"/>
      <c r="HL421" s="12"/>
      <c r="HM421" s="13"/>
      <c r="HN421" s="12"/>
      <c r="HO421" s="13"/>
      <c r="HP421" s="12"/>
      <c r="HQ421" s="13"/>
      <c r="HR421" s="12"/>
      <c r="HS421" s="13"/>
      <c r="HT421" s="12"/>
      <c r="HU421" s="13"/>
      <c r="HV421" s="12"/>
      <c r="HW421" s="13"/>
      <c r="HX421" s="12"/>
      <c r="HY421" s="13"/>
      <c r="HZ421" s="12"/>
      <c r="IA421" s="13"/>
      <c r="IB421" s="12"/>
      <c r="IC421" s="13"/>
      <c r="ID421" s="12"/>
      <c r="IE421" s="13"/>
      <c r="IF421" s="12"/>
      <c r="IG421" s="13"/>
      <c r="IH421" s="12"/>
      <c r="II421" s="13"/>
      <c r="IJ421" s="12"/>
      <c r="IK421" s="13"/>
      <c r="IL421" s="12"/>
      <c r="IM421" s="13"/>
      <c r="IN421" s="12"/>
      <c r="IO421" s="13"/>
      <c r="IP421" s="12"/>
      <c r="IQ421" s="13"/>
      <c r="IR421" s="12"/>
      <c r="IS421" s="13"/>
      <c r="IT421" s="12"/>
      <c r="IU421" s="13"/>
      <c r="IV421" s="12"/>
    </row>
    <row r="422" spans="1:13" ht="31.5">
      <c r="A422" s="44">
        <f>A419+1</f>
        <v>101</v>
      </c>
      <c r="B422" s="58" t="s">
        <v>152</v>
      </c>
      <c r="C422" s="32" t="s">
        <v>61</v>
      </c>
      <c r="D422" s="44">
        <v>1</v>
      </c>
      <c r="E422" s="59">
        <f aca="true" t="shared" si="23" ref="E422:E428">F422/D422</f>
        <v>2.5</v>
      </c>
      <c r="F422" s="46">
        <v>2.5</v>
      </c>
      <c r="G422" s="35" t="s">
        <v>35</v>
      </c>
      <c r="H422" s="39"/>
      <c r="I422" s="39"/>
      <c r="J422" s="39"/>
      <c r="K422" s="39"/>
      <c r="L422" s="47"/>
      <c r="M422" s="31"/>
    </row>
    <row r="423" spans="1:13" ht="31.5">
      <c r="A423" s="44">
        <f aca="true" t="shared" si="24" ref="A423:A428">A422+1</f>
        <v>102</v>
      </c>
      <c r="B423" s="60" t="s">
        <v>153</v>
      </c>
      <c r="C423" s="32" t="s">
        <v>61</v>
      </c>
      <c r="D423" s="44">
        <v>1</v>
      </c>
      <c r="E423" s="59">
        <f t="shared" si="23"/>
        <v>5</v>
      </c>
      <c r="F423" s="46">
        <v>5</v>
      </c>
      <c r="G423" s="35" t="s">
        <v>35</v>
      </c>
      <c r="H423" s="35" t="s">
        <v>35</v>
      </c>
      <c r="I423" s="35" t="s">
        <v>35</v>
      </c>
      <c r="J423" s="35" t="s">
        <v>35</v>
      </c>
      <c r="K423" s="39"/>
      <c r="L423" s="47"/>
      <c r="M423" s="31"/>
    </row>
    <row r="424" spans="1:13" ht="31.5">
      <c r="A424" s="44">
        <f t="shared" si="24"/>
        <v>103</v>
      </c>
      <c r="B424" s="45" t="s">
        <v>155</v>
      </c>
      <c r="C424" s="32" t="s">
        <v>61</v>
      </c>
      <c r="D424" s="44">
        <v>1</v>
      </c>
      <c r="E424" s="59">
        <f t="shared" si="23"/>
        <v>2.5</v>
      </c>
      <c r="F424" s="46">
        <v>2.5</v>
      </c>
      <c r="G424" s="35" t="s">
        <v>35</v>
      </c>
      <c r="H424" s="35" t="s">
        <v>35</v>
      </c>
      <c r="I424" s="35" t="s">
        <v>35</v>
      </c>
      <c r="J424" s="35" t="s">
        <v>35</v>
      </c>
      <c r="K424" s="39"/>
      <c r="L424" s="47"/>
      <c r="M424" s="31"/>
    </row>
    <row r="425" spans="1:13" ht="15.75">
      <c r="A425" s="44">
        <f t="shared" si="24"/>
        <v>104</v>
      </c>
      <c r="B425" s="61" t="s">
        <v>142</v>
      </c>
      <c r="C425" s="32" t="s">
        <v>61</v>
      </c>
      <c r="D425" s="44">
        <v>1</v>
      </c>
      <c r="E425" s="59">
        <f t="shared" si="23"/>
        <v>2.5</v>
      </c>
      <c r="F425" s="46">
        <v>2.5</v>
      </c>
      <c r="G425" s="35" t="s">
        <v>35</v>
      </c>
      <c r="H425" s="35" t="s">
        <v>35</v>
      </c>
      <c r="I425" s="35" t="s">
        <v>35</v>
      </c>
      <c r="J425" s="35" t="s">
        <v>35</v>
      </c>
      <c r="K425" s="39"/>
      <c r="L425" s="47"/>
      <c r="M425" s="31"/>
    </row>
    <row r="426" spans="1:13" ht="31.5">
      <c r="A426" s="44">
        <f t="shared" si="24"/>
        <v>105</v>
      </c>
      <c r="B426" s="45" t="s">
        <v>154</v>
      </c>
      <c r="C426" s="32" t="s">
        <v>61</v>
      </c>
      <c r="D426" s="44">
        <v>1</v>
      </c>
      <c r="E426" s="59">
        <f t="shared" si="23"/>
        <v>2.5</v>
      </c>
      <c r="F426" s="46">
        <v>2.5</v>
      </c>
      <c r="G426" s="39"/>
      <c r="H426" s="39"/>
      <c r="I426" s="35" t="s">
        <v>35</v>
      </c>
      <c r="J426" s="39"/>
      <c r="K426" s="39"/>
      <c r="L426" s="47"/>
      <c r="M426" s="31"/>
    </row>
    <row r="427" spans="1:13" ht="31.5">
      <c r="A427" s="44">
        <f t="shared" si="24"/>
        <v>106</v>
      </c>
      <c r="B427" s="45" t="s">
        <v>156</v>
      </c>
      <c r="C427" s="32" t="s">
        <v>61</v>
      </c>
      <c r="D427" s="44">
        <v>1</v>
      </c>
      <c r="E427" s="59">
        <f t="shared" si="23"/>
        <v>2.5</v>
      </c>
      <c r="F427" s="46">
        <v>2.5</v>
      </c>
      <c r="G427" s="39"/>
      <c r="H427" s="39"/>
      <c r="I427" s="39"/>
      <c r="J427" s="35" t="s">
        <v>35</v>
      </c>
      <c r="K427" s="39"/>
      <c r="L427" s="47"/>
      <c r="M427" s="31"/>
    </row>
    <row r="428" spans="1:13" ht="31.5">
      <c r="A428" s="44">
        <f t="shared" si="24"/>
        <v>107</v>
      </c>
      <c r="B428" s="45" t="s">
        <v>163</v>
      </c>
      <c r="C428" s="32" t="s">
        <v>61</v>
      </c>
      <c r="D428" s="44">
        <v>1</v>
      </c>
      <c r="E428" s="59">
        <f t="shared" si="23"/>
        <v>60</v>
      </c>
      <c r="F428" s="46">
        <v>60</v>
      </c>
      <c r="G428" s="39"/>
      <c r="H428" s="39"/>
      <c r="I428" s="35" t="s">
        <v>35</v>
      </c>
      <c r="J428" s="39"/>
      <c r="K428" s="39"/>
      <c r="L428" s="47"/>
      <c r="M428" s="31"/>
    </row>
    <row r="429" spans="1:256" s="57" customFormat="1" ht="16.5" outlineLevel="1">
      <c r="A429" s="203" t="s">
        <v>158</v>
      </c>
      <c r="B429" s="203"/>
      <c r="C429" s="203"/>
      <c r="D429" s="203"/>
      <c r="E429" s="203"/>
      <c r="F429" s="203"/>
      <c r="G429" s="203"/>
      <c r="H429" s="203"/>
      <c r="I429" s="203"/>
      <c r="J429" s="203"/>
      <c r="K429" s="203"/>
      <c r="L429" s="203"/>
      <c r="M429" s="203"/>
      <c r="N429" s="12"/>
      <c r="O429" s="13"/>
      <c r="P429" s="12"/>
      <c r="Q429" s="13"/>
      <c r="R429" s="12"/>
      <c r="S429" s="13"/>
      <c r="T429" s="12"/>
      <c r="U429" s="13"/>
      <c r="V429" s="12"/>
      <c r="W429" s="13"/>
      <c r="X429" s="12"/>
      <c r="Y429" s="13"/>
      <c r="Z429" s="12"/>
      <c r="AA429" s="13"/>
      <c r="AB429" s="12"/>
      <c r="AC429" s="13"/>
      <c r="AD429" s="12"/>
      <c r="AE429" s="13"/>
      <c r="AF429" s="12"/>
      <c r="AG429" s="13"/>
      <c r="AH429" s="12"/>
      <c r="AI429" s="13"/>
      <c r="AJ429" s="12"/>
      <c r="AK429" s="13"/>
      <c r="AL429" s="12"/>
      <c r="AM429" s="13"/>
      <c r="AN429" s="12"/>
      <c r="AO429" s="13"/>
      <c r="AP429" s="12"/>
      <c r="AQ429" s="13"/>
      <c r="AR429" s="12"/>
      <c r="AS429" s="13"/>
      <c r="AT429" s="12"/>
      <c r="AU429" s="13"/>
      <c r="AV429" s="12"/>
      <c r="AW429" s="13"/>
      <c r="AX429" s="12"/>
      <c r="AY429" s="13"/>
      <c r="AZ429" s="12"/>
      <c r="BA429" s="13"/>
      <c r="BB429" s="12"/>
      <c r="BC429" s="13"/>
      <c r="BD429" s="12"/>
      <c r="BE429" s="13"/>
      <c r="BF429" s="12"/>
      <c r="BG429" s="13"/>
      <c r="BH429" s="12"/>
      <c r="BI429" s="13"/>
      <c r="BJ429" s="12"/>
      <c r="BK429" s="13"/>
      <c r="BL429" s="12"/>
      <c r="BM429" s="13"/>
      <c r="BN429" s="12"/>
      <c r="BO429" s="13"/>
      <c r="BP429" s="12"/>
      <c r="BQ429" s="13"/>
      <c r="BR429" s="12"/>
      <c r="BS429" s="13"/>
      <c r="BT429" s="12"/>
      <c r="BU429" s="13"/>
      <c r="BV429" s="12"/>
      <c r="BW429" s="13"/>
      <c r="BX429" s="12"/>
      <c r="BY429" s="13"/>
      <c r="BZ429" s="12"/>
      <c r="CA429" s="13"/>
      <c r="CB429" s="12"/>
      <c r="CC429" s="13"/>
      <c r="CD429" s="12"/>
      <c r="CE429" s="13"/>
      <c r="CF429" s="12"/>
      <c r="CG429" s="13"/>
      <c r="CH429" s="12"/>
      <c r="CI429" s="13"/>
      <c r="CJ429" s="12"/>
      <c r="CK429" s="13"/>
      <c r="CL429" s="12"/>
      <c r="CM429" s="13"/>
      <c r="CN429" s="12"/>
      <c r="CO429" s="13"/>
      <c r="CP429" s="12"/>
      <c r="CQ429" s="13"/>
      <c r="CR429" s="12"/>
      <c r="CS429" s="13"/>
      <c r="CT429" s="12"/>
      <c r="CU429" s="13"/>
      <c r="CV429" s="12"/>
      <c r="CW429" s="13"/>
      <c r="CX429" s="12"/>
      <c r="CY429" s="13"/>
      <c r="CZ429" s="12"/>
      <c r="DA429" s="13"/>
      <c r="DB429" s="12"/>
      <c r="DC429" s="13"/>
      <c r="DD429" s="12"/>
      <c r="DE429" s="13"/>
      <c r="DF429" s="12"/>
      <c r="DG429" s="13"/>
      <c r="DH429" s="12"/>
      <c r="DI429" s="13"/>
      <c r="DJ429" s="12"/>
      <c r="DK429" s="13"/>
      <c r="DL429" s="12"/>
      <c r="DM429" s="13"/>
      <c r="DN429" s="12"/>
      <c r="DO429" s="13"/>
      <c r="DP429" s="12"/>
      <c r="DQ429" s="13"/>
      <c r="DR429" s="12"/>
      <c r="DS429" s="13"/>
      <c r="DT429" s="12"/>
      <c r="DU429" s="13"/>
      <c r="DV429" s="12"/>
      <c r="DW429" s="13"/>
      <c r="DX429" s="12"/>
      <c r="DY429" s="13"/>
      <c r="DZ429" s="12"/>
      <c r="EA429" s="13"/>
      <c r="EB429" s="12"/>
      <c r="EC429" s="13"/>
      <c r="ED429" s="12"/>
      <c r="EE429" s="13"/>
      <c r="EF429" s="12"/>
      <c r="EG429" s="13"/>
      <c r="EH429" s="12"/>
      <c r="EI429" s="13"/>
      <c r="EJ429" s="12"/>
      <c r="EK429" s="13"/>
      <c r="EL429" s="12"/>
      <c r="EM429" s="13"/>
      <c r="EN429" s="12"/>
      <c r="EO429" s="13"/>
      <c r="EP429" s="12"/>
      <c r="EQ429" s="13"/>
      <c r="ER429" s="12"/>
      <c r="ES429" s="13"/>
      <c r="ET429" s="12"/>
      <c r="EU429" s="13"/>
      <c r="EV429" s="12"/>
      <c r="EW429" s="13"/>
      <c r="EX429" s="12"/>
      <c r="EY429" s="13"/>
      <c r="EZ429" s="12"/>
      <c r="FA429" s="13"/>
      <c r="FB429" s="12"/>
      <c r="FC429" s="13"/>
      <c r="FD429" s="12"/>
      <c r="FE429" s="13"/>
      <c r="FF429" s="12"/>
      <c r="FG429" s="13"/>
      <c r="FH429" s="12"/>
      <c r="FI429" s="13"/>
      <c r="FJ429" s="12"/>
      <c r="FK429" s="13"/>
      <c r="FL429" s="12"/>
      <c r="FM429" s="13"/>
      <c r="FN429" s="12"/>
      <c r="FO429" s="13"/>
      <c r="FP429" s="12"/>
      <c r="FQ429" s="13"/>
      <c r="FR429" s="12"/>
      <c r="FS429" s="13"/>
      <c r="FT429" s="12"/>
      <c r="FU429" s="13"/>
      <c r="FV429" s="12"/>
      <c r="FW429" s="13"/>
      <c r="FX429" s="12"/>
      <c r="FY429" s="13"/>
      <c r="FZ429" s="12"/>
      <c r="GA429" s="13"/>
      <c r="GB429" s="12"/>
      <c r="GC429" s="13"/>
      <c r="GD429" s="12"/>
      <c r="GE429" s="13"/>
      <c r="GF429" s="12"/>
      <c r="GG429" s="13"/>
      <c r="GH429" s="12"/>
      <c r="GI429" s="13"/>
      <c r="GJ429" s="12"/>
      <c r="GK429" s="13"/>
      <c r="GL429" s="12"/>
      <c r="GM429" s="13"/>
      <c r="GN429" s="12"/>
      <c r="GO429" s="13"/>
      <c r="GP429" s="12"/>
      <c r="GQ429" s="13"/>
      <c r="GR429" s="12"/>
      <c r="GS429" s="13"/>
      <c r="GT429" s="12"/>
      <c r="GU429" s="13"/>
      <c r="GV429" s="12"/>
      <c r="GW429" s="13"/>
      <c r="GX429" s="12"/>
      <c r="GY429" s="13"/>
      <c r="GZ429" s="12"/>
      <c r="HA429" s="13"/>
      <c r="HB429" s="12"/>
      <c r="HC429" s="13"/>
      <c r="HD429" s="12"/>
      <c r="HE429" s="13"/>
      <c r="HF429" s="12"/>
      <c r="HG429" s="13"/>
      <c r="HH429" s="12"/>
      <c r="HI429" s="13"/>
      <c r="HJ429" s="12"/>
      <c r="HK429" s="13"/>
      <c r="HL429" s="12"/>
      <c r="HM429" s="13"/>
      <c r="HN429" s="12"/>
      <c r="HO429" s="13"/>
      <c r="HP429" s="12"/>
      <c r="HQ429" s="13"/>
      <c r="HR429" s="12"/>
      <c r="HS429" s="13"/>
      <c r="HT429" s="12"/>
      <c r="HU429" s="13"/>
      <c r="HV429" s="12"/>
      <c r="HW429" s="13"/>
      <c r="HX429" s="12"/>
      <c r="HY429" s="13"/>
      <c r="HZ429" s="12"/>
      <c r="IA429" s="13"/>
      <c r="IB429" s="12"/>
      <c r="IC429" s="13"/>
      <c r="ID429" s="12"/>
      <c r="IE429" s="13"/>
      <c r="IF429" s="12"/>
      <c r="IG429" s="13"/>
      <c r="IH429" s="12"/>
      <c r="II429" s="13"/>
      <c r="IJ429" s="12"/>
      <c r="IK429" s="13"/>
      <c r="IL429" s="12"/>
      <c r="IM429" s="13"/>
      <c r="IN429" s="12"/>
      <c r="IO429" s="13"/>
      <c r="IP429" s="12"/>
      <c r="IQ429" s="13"/>
      <c r="IR429" s="12"/>
      <c r="IS429" s="13"/>
      <c r="IT429" s="12"/>
      <c r="IU429" s="13"/>
      <c r="IV429" s="12"/>
    </row>
    <row r="430" spans="1:13" ht="15.75">
      <c r="A430" s="44">
        <f>A428+1</f>
        <v>108</v>
      </c>
      <c r="B430" s="60" t="s">
        <v>159</v>
      </c>
      <c r="C430" s="32" t="s">
        <v>61</v>
      </c>
      <c r="D430" s="44">
        <v>1</v>
      </c>
      <c r="E430" s="59">
        <f>F430/D430</f>
        <v>2.5</v>
      </c>
      <c r="F430" s="46">
        <v>2.5</v>
      </c>
      <c r="G430" s="35" t="s">
        <v>35</v>
      </c>
      <c r="H430" s="35" t="s">
        <v>35</v>
      </c>
      <c r="I430" s="35" t="s">
        <v>35</v>
      </c>
      <c r="J430" s="35" t="s">
        <v>35</v>
      </c>
      <c r="K430" s="39"/>
      <c r="L430" s="47"/>
      <c r="M430" s="31"/>
    </row>
    <row r="431" spans="1:13" ht="15.75">
      <c r="A431" s="44">
        <f>A430+1</f>
        <v>109</v>
      </c>
      <c r="B431" s="45" t="s">
        <v>160</v>
      </c>
      <c r="C431" s="32" t="s">
        <v>61</v>
      </c>
      <c r="D431" s="44">
        <v>1</v>
      </c>
      <c r="E431" s="59">
        <f>F431/D431</f>
        <v>2.5</v>
      </c>
      <c r="F431" s="46">
        <v>2.5</v>
      </c>
      <c r="G431" s="35" t="s">
        <v>35</v>
      </c>
      <c r="H431" s="35" t="s">
        <v>35</v>
      </c>
      <c r="I431" s="35" t="s">
        <v>35</v>
      </c>
      <c r="J431" s="35" t="s">
        <v>35</v>
      </c>
      <c r="K431" s="39"/>
      <c r="L431" s="47"/>
      <c r="M431" s="31"/>
    </row>
    <row r="432" spans="1:256" s="57" customFormat="1" ht="16.5" outlineLevel="1">
      <c r="A432" s="203" t="s">
        <v>161</v>
      </c>
      <c r="B432" s="203"/>
      <c r="C432" s="203"/>
      <c r="D432" s="203"/>
      <c r="E432" s="203"/>
      <c r="F432" s="203"/>
      <c r="G432" s="203"/>
      <c r="H432" s="203"/>
      <c r="I432" s="203"/>
      <c r="J432" s="203"/>
      <c r="K432" s="203"/>
      <c r="L432" s="203"/>
      <c r="M432" s="203"/>
      <c r="N432" s="12"/>
      <c r="O432" s="13"/>
      <c r="P432" s="12"/>
      <c r="Q432" s="13"/>
      <c r="R432" s="12"/>
      <c r="S432" s="13"/>
      <c r="T432" s="12"/>
      <c r="U432" s="13"/>
      <c r="V432" s="12"/>
      <c r="W432" s="13"/>
      <c r="X432" s="12"/>
      <c r="Y432" s="13"/>
      <c r="Z432" s="12"/>
      <c r="AA432" s="13"/>
      <c r="AB432" s="12"/>
      <c r="AC432" s="13"/>
      <c r="AD432" s="12"/>
      <c r="AE432" s="13"/>
      <c r="AF432" s="12"/>
      <c r="AG432" s="13"/>
      <c r="AH432" s="12"/>
      <c r="AI432" s="13"/>
      <c r="AJ432" s="12"/>
      <c r="AK432" s="13"/>
      <c r="AL432" s="12"/>
      <c r="AM432" s="13"/>
      <c r="AN432" s="12"/>
      <c r="AO432" s="13"/>
      <c r="AP432" s="12"/>
      <c r="AQ432" s="13"/>
      <c r="AR432" s="12"/>
      <c r="AS432" s="13"/>
      <c r="AT432" s="12"/>
      <c r="AU432" s="13"/>
      <c r="AV432" s="12"/>
      <c r="AW432" s="13"/>
      <c r="AX432" s="12"/>
      <c r="AY432" s="13"/>
      <c r="AZ432" s="12"/>
      <c r="BA432" s="13"/>
      <c r="BB432" s="12"/>
      <c r="BC432" s="13"/>
      <c r="BD432" s="12"/>
      <c r="BE432" s="13"/>
      <c r="BF432" s="12"/>
      <c r="BG432" s="13"/>
      <c r="BH432" s="12"/>
      <c r="BI432" s="13"/>
      <c r="BJ432" s="12"/>
      <c r="BK432" s="13"/>
      <c r="BL432" s="12"/>
      <c r="BM432" s="13"/>
      <c r="BN432" s="12"/>
      <c r="BO432" s="13"/>
      <c r="BP432" s="12"/>
      <c r="BQ432" s="13"/>
      <c r="BR432" s="12"/>
      <c r="BS432" s="13"/>
      <c r="BT432" s="12"/>
      <c r="BU432" s="13"/>
      <c r="BV432" s="12"/>
      <c r="BW432" s="13"/>
      <c r="BX432" s="12"/>
      <c r="BY432" s="13"/>
      <c r="BZ432" s="12"/>
      <c r="CA432" s="13"/>
      <c r="CB432" s="12"/>
      <c r="CC432" s="13"/>
      <c r="CD432" s="12"/>
      <c r="CE432" s="13"/>
      <c r="CF432" s="12"/>
      <c r="CG432" s="13"/>
      <c r="CH432" s="12"/>
      <c r="CI432" s="13"/>
      <c r="CJ432" s="12"/>
      <c r="CK432" s="13"/>
      <c r="CL432" s="12"/>
      <c r="CM432" s="13"/>
      <c r="CN432" s="12"/>
      <c r="CO432" s="13"/>
      <c r="CP432" s="12"/>
      <c r="CQ432" s="13"/>
      <c r="CR432" s="12"/>
      <c r="CS432" s="13"/>
      <c r="CT432" s="12"/>
      <c r="CU432" s="13"/>
      <c r="CV432" s="12"/>
      <c r="CW432" s="13"/>
      <c r="CX432" s="12"/>
      <c r="CY432" s="13"/>
      <c r="CZ432" s="12"/>
      <c r="DA432" s="13"/>
      <c r="DB432" s="12"/>
      <c r="DC432" s="13"/>
      <c r="DD432" s="12"/>
      <c r="DE432" s="13"/>
      <c r="DF432" s="12"/>
      <c r="DG432" s="13"/>
      <c r="DH432" s="12"/>
      <c r="DI432" s="13"/>
      <c r="DJ432" s="12"/>
      <c r="DK432" s="13"/>
      <c r="DL432" s="12"/>
      <c r="DM432" s="13"/>
      <c r="DN432" s="12"/>
      <c r="DO432" s="13"/>
      <c r="DP432" s="12"/>
      <c r="DQ432" s="13"/>
      <c r="DR432" s="12"/>
      <c r="DS432" s="13"/>
      <c r="DT432" s="12"/>
      <c r="DU432" s="13"/>
      <c r="DV432" s="12"/>
      <c r="DW432" s="13"/>
      <c r="DX432" s="12"/>
      <c r="DY432" s="13"/>
      <c r="DZ432" s="12"/>
      <c r="EA432" s="13"/>
      <c r="EB432" s="12"/>
      <c r="EC432" s="13"/>
      <c r="ED432" s="12"/>
      <c r="EE432" s="13"/>
      <c r="EF432" s="12"/>
      <c r="EG432" s="13"/>
      <c r="EH432" s="12"/>
      <c r="EI432" s="13"/>
      <c r="EJ432" s="12"/>
      <c r="EK432" s="13"/>
      <c r="EL432" s="12"/>
      <c r="EM432" s="13"/>
      <c r="EN432" s="12"/>
      <c r="EO432" s="13"/>
      <c r="EP432" s="12"/>
      <c r="EQ432" s="13"/>
      <c r="ER432" s="12"/>
      <c r="ES432" s="13"/>
      <c r="ET432" s="12"/>
      <c r="EU432" s="13"/>
      <c r="EV432" s="12"/>
      <c r="EW432" s="13"/>
      <c r="EX432" s="12"/>
      <c r="EY432" s="13"/>
      <c r="EZ432" s="12"/>
      <c r="FA432" s="13"/>
      <c r="FB432" s="12"/>
      <c r="FC432" s="13"/>
      <c r="FD432" s="12"/>
      <c r="FE432" s="13"/>
      <c r="FF432" s="12"/>
      <c r="FG432" s="13"/>
      <c r="FH432" s="12"/>
      <c r="FI432" s="13"/>
      <c r="FJ432" s="12"/>
      <c r="FK432" s="13"/>
      <c r="FL432" s="12"/>
      <c r="FM432" s="13"/>
      <c r="FN432" s="12"/>
      <c r="FO432" s="13"/>
      <c r="FP432" s="12"/>
      <c r="FQ432" s="13"/>
      <c r="FR432" s="12"/>
      <c r="FS432" s="13"/>
      <c r="FT432" s="12"/>
      <c r="FU432" s="13"/>
      <c r="FV432" s="12"/>
      <c r="FW432" s="13"/>
      <c r="FX432" s="12"/>
      <c r="FY432" s="13"/>
      <c r="FZ432" s="12"/>
      <c r="GA432" s="13"/>
      <c r="GB432" s="12"/>
      <c r="GC432" s="13"/>
      <c r="GD432" s="12"/>
      <c r="GE432" s="13"/>
      <c r="GF432" s="12"/>
      <c r="GG432" s="13"/>
      <c r="GH432" s="12"/>
      <c r="GI432" s="13"/>
      <c r="GJ432" s="12"/>
      <c r="GK432" s="13"/>
      <c r="GL432" s="12"/>
      <c r="GM432" s="13"/>
      <c r="GN432" s="12"/>
      <c r="GO432" s="13"/>
      <c r="GP432" s="12"/>
      <c r="GQ432" s="13"/>
      <c r="GR432" s="12"/>
      <c r="GS432" s="13"/>
      <c r="GT432" s="12"/>
      <c r="GU432" s="13"/>
      <c r="GV432" s="12"/>
      <c r="GW432" s="13"/>
      <c r="GX432" s="12"/>
      <c r="GY432" s="13"/>
      <c r="GZ432" s="12"/>
      <c r="HA432" s="13"/>
      <c r="HB432" s="12"/>
      <c r="HC432" s="13"/>
      <c r="HD432" s="12"/>
      <c r="HE432" s="13"/>
      <c r="HF432" s="12"/>
      <c r="HG432" s="13"/>
      <c r="HH432" s="12"/>
      <c r="HI432" s="13"/>
      <c r="HJ432" s="12"/>
      <c r="HK432" s="13"/>
      <c r="HL432" s="12"/>
      <c r="HM432" s="13"/>
      <c r="HN432" s="12"/>
      <c r="HO432" s="13"/>
      <c r="HP432" s="12"/>
      <c r="HQ432" s="13"/>
      <c r="HR432" s="12"/>
      <c r="HS432" s="13"/>
      <c r="HT432" s="12"/>
      <c r="HU432" s="13"/>
      <c r="HV432" s="12"/>
      <c r="HW432" s="13"/>
      <c r="HX432" s="12"/>
      <c r="HY432" s="13"/>
      <c r="HZ432" s="12"/>
      <c r="IA432" s="13"/>
      <c r="IB432" s="12"/>
      <c r="IC432" s="13"/>
      <c r="ID432" s="12"/>
      <c r="IE432" s="13"/>
      <c r="IF432" s="12"/>
      <c r="IG432" s="13"/>
      <c r="IH432" s="12"/>
      <c r="II432" s="13"/>
      <c r="IJ432" s="12"/>
      <c r="IK432" s="13"/>
      <c r="IL432" s="12"/>
      <c r="IM432" s="13"/>
      <c r="IN432" s="12"/>
      <c r="IO432" s="13"/>
      <c r="IP432" s="12"/>
      <c r="IQ432" s="13"/>
      <c r="IR432" s="12"/>
      <c r="IS432" s="13"/>
      <c r="IT432" s="12"/>
      <c r="IU432" s="13"/>
      <c r="IV432" s="12"/>
    </row>
    <row r="433" spans="1:13" ht="16.5" thickBot="1">
      <c r="A433" s="44">
        <f>A431+1</f>
        <v>110</v>
      </c>
      <c r="B433" s="45" t="s">
        <v>162</v>
      </c>
      <c r="C433" s="32" t="s">
        <v>61</v>
      </c>
      <c r="D433" s="44">
        <v>1</v>
      </c>
      <c r="E433" s="59">
        <f>F433/D433</f>
        <v>1.5</v>
      </c>
      <c r="F433" s="46">
        <v>1.5</v>
      </c>
      <c r="G433" s="35" t="s">
        <v>35</v>
      </c>
      <c r="H433" s="35" t="s">
        <v>35</v>
      </c>
      <c r="I433" s="35" t="s">
        <v>35</v>
      </c>
      <c r="J433" s="35" t="s">
        <v>35</v>
      </c>
      <c r="K433" s="39"/>
      <c r="L433" s="47"/>
      <c r="M433" s="31"/>
    </row>
    <row r="434" spans="1:13" ht="51.75" customHeight="1" thickBot="1">
      <c r="A434" s="179" t="s">
        <v>166</v>
      </c>
      <c r="B434" s="180"/>
      <c r="C434" s="180"/>
      <c r="D434" s="181"/>
      <c r="E434" s="182">
        <f>SUM(F369:F374,F376:F377,F379,F382:F387,F389:F390,F392,F395:F401,F403:F404,F406,F409:F414,F416:F417,F419,F422:F428,F430:F431,F433)</f>
        <v>240</v>
      </c>
      <c r="F434" s="183"/>
      <c r="G434" s="183"/>
      <c r="H434" s="183"/>
      <c r="I434" s="183"/>
      <c r="J434" s="183"/>
      <c r="K434" s="183"/>
      <c r="L434" s="183"/>
      <c r="M434" s="184"/>
    </row>
    <row r="435" spans="1:256" s="7" customFormat="1" ht="22.5" outlineLevel="1">
      <c r="A435" s="165" t="s">
        <v>108</v>
      </c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97"/>
      <c r="O435" s="98"/>
      <c r="P435" s="97"/>
      <c r="Q435" s="98"/>
      <c r="R435" s="97"/>
      <c r="S435" s="98"/>
      <c r="T435" s="97"/>
      <c r="U435" s="98"/>
      <c r="V435" s="97"/>
      <c r="W435" s="98"/>
      <c r="X435" s="97"/>
      <c r="Y435" s="98"/>
      <c r="Z435" s="97"/>
      <c r="AA435" s="98"/>
      <c r="AB435" s="97"/>
      <c r="AC435" s="98"/>
      <c r="AD435" s="97"/>
      <c r="AE435" s="98"/>
      <c r="AF435" s="97"/>
      <c r="AG435" s="98"/>
      <c r="AH435" s="97"/>
      <c r="AI435" s="98"/>
      <c r="AJ435" s="97"/>
      <c r="AK435" s="98"/>
      <c r="AL435" s="97"/>
      <c r="AM435" s="98"/>
      <c r="AN435" s="97"/>
      <c r="AO435" s="98"/>
      <c r="AP435" s="97"/>
      <c r="AQ435" s="98"/>
      <c r="AR435" s="97"/>
      <c r="AS435" s="98"/>
      <c r="AT435" s="97"/>
      <c r="AU435" s="98"/>
      <c r="AV435" s="97"/>
      <c r="AW435" s="98"/>
      <c r="AX435" s="97"/>
      <c r="AY435" s="98"/>
      <c r="AZ435" s="97"/>
      <c r="BA435" s="98"/>
      <c r="BB435" s="97"/>
      <c r="BC435" s="98"/>
      <c r="BD435" s="97"/>
      <c r="BE435" s="98"/>
      <c r="BF435" s="97"/>
      <c r="BG435" s="98"/>
      <c r="BH435" s="97"/>
      <c r="BI435" s="98"/>
      <c r="BJ435" s="97"/>
      <c r="BK435" s="98"/>
      <c r="BL435" s="97"/>
      <c r="BM435" s="98"/>
      <c r="BN435" s="97"/>
      <c r="BO435" s="98"/>
      <c r="BP435" s="97"/>
      <c r="BQ435" s="98"/>
      <c r="BR435" s="97"/>
      <c r="BS435" s="98"/>
      <c r="BT435" s="97"/>
      <c r="BU435" s="98"/>
      <c r="BV435" s="97"/>
      <c r="BW435" s="98"/>
      <c r="BX435" s="97"/>
      <c r="BY435" s="98"/>
      <c r="BZ435" s="97"/>
      <c r="CA435" s="98"/>
      <c r="CB435" s="97"/>
      <c r="CC435" s="98"/>
      <c r="CD435" s="97"/>
      <c r="CE435" s="98"/>
      <c r="CF435" s="97"/>
      <c r="CG435" s="98"/>
      <c r="CH435" s="97"/>
      <c r="CI435" s="98"/>
      <c r="CJ435" s="97"/>
      <c r="CK435" s="98"/>
      <c r="CL435" s="97"/>
      <c r="CM435" s="98"/>
      <c r="CN435" s="97"/>
      <c r="CO435" s="98"/>
      <c r="CP435" s="97"/>
      <c r="CQ435" s="98"/>
      <c r="CR435" s="97"/>
      <c r="CS435" s="98"/>
      <c r="CT435" s="97"/>
      <c r="CU435" s="98"/>
      <c r="CV435" s="97"/>
      <c r="CW435" s="98"/>
      <c r="CX435" s="97"/>
      <c r="CY435" s="98"/>
      <c r="CZ435" s="97"/>
      <c r="DA435" s="98"/>
      <c r="DB435" s="97"/>
      <c r="DC435" s="98"/>
      <c r="DD435" s="97"/>
      <c r="DE435" s="98"/>
      <c r="DF435" s="97"/>
      <c r="DG435" s="98"/>
      <c r="DH435" s="97"/>
      <c r="DI435" s="98"/>
      <c r="DJ435" s="97"/>
      <c r="DK435" s="98"/>
      <c r="DL435" s="97"/>
      <c r="DM435" s="98"/>
      <c r="DN435" s="97"/>
      <c r="DO435" s="98"/>
      <c r="DP435" s="97"/>
      <c r="DQ435" s="98"/>
      <c r="DR435" s="97"/>
      <c r="DS435" s="98"/>
      <c r="DT435" s="97"/>
      <c r="DU435" s="98"/>
      <c r="DV435" s="97"/>
      <c r="DW435" s="98"/>
      <c r="DX435" s="97"/>
      <c r="DY435" s="98"/>
      <c r="DZ435" s="97"/>
      <c r="EA435" s="98"/>
      <c r="EB435" s="97"/>
      <c r="EC435" s="98"/>
      <c r="ED435" s="97"/>
      <c r="EE435" s="98"/>
      <c r="EF435" s="97"/>
      <c r="EG435" s="98"/>
      <c r="EH435" s="97"/>
      <c r="EI435" s="98"/>
      <c r="EJ435" s="97"/>
      <c r="EK435" s="98"/>
      <c r="EL435" s="97"/>
      <c r="EM435" s="98"/>
      <c r="EN435" s="97"/>
      <c r="EO435" s="98"/>
      <c r="EP435" s="97"/>
      <c r="EQ435" s="98"/>
      <c r="ER435" s="97"/>
      <c r="ES435" s="98"/>
      <c r="ET435" s="97"/>
      <c r="EU435" s="98"/>
      <c r="EV435" s="97"/>
      <c r="EW435" s="98"/>
      <c r="EX435" s="97"/>
      <c r="EY435" s="98"/>
      <c r="EZ435" s="97"/>
      <c r="FA435" s="98"/>
      <c r="FB435" s="97"/>
      <c r="FC435" s="98"/>
      <c r="FD435" s="97"/>
      <c r="FE435" s="98"/>
      <c r="FF435" s="97"/>
      <c r="FG435" s="98"/>
      <c r="FH435" s="97"/>
      <c r="FI435" s="98"/>
      <c r="FJ435" s="97"/>
      <c r="FK435" s="98"/>
      <c r="FL435" s="97"/>
      <c r="FM435" s="98"/>
      <c r="FN435" s="97"/>
      <c r="FO435" s="98"/>
      <c r="FP435" s="97"/>
      <c r="FQ435" s="98"/>
      <c r="FR435" s="97"/>
      <c r="FS435" s="98"/>
      <c r="FT435" s="97"/>
      <c r="FU435" s="98"/>
      <c r="FV435" s="97"/>
      <c r="FW435" s="98"/>
      <c r="FX435" s="97"/>
      <c r="FY435" s="98"/>
      <c r="FZ435" s="97"/>
      <c r="GA435" s="98"/>
      <c r="GB435" s="97"/>
      <c r="GC435" s="98"/>
      <c r="GD435" s="97"/>
      <c r="GE435" s="98"/>
      <c r="GF435" s="97"/>
      <c r="GG435" s="98"/>
      <c r="GH435" s="97"/>
      <c r="GI435" s="98"/>
      <c r="GJ435" s="97"/>
      <c r="GK435" s="98"/>
      <c r="GL435" s="97"/>
      <c r="GM435" s="98"/>
      <c r="GN435" s="97"/>
      <c r="GO435" s="98"/>
      <c r="GP435" s="97"/>
      <c r="GQ435" s="98"/>
      <c r="GR435" s="97"/>
      <c r="GS435" s="98"/>
      <c r="GT435" s="97"/>
      <c r="GU435" s="98"/>
      <c r="GV435" s="97"/>
      <c r="GW435" s="98"/>
      <c r="GX435" s="97"/>
      <c r="GY435" s="98"/>
      <c r="GZ435" s="97"/>
      <c r="HA435" s="98"/>
      <c r="HB435" s="97"/>
      <c r="HC435" s="98"/>
      <c r="HD435" s="97"/>
      <c r="HE435" s="98"/>
      <c r="HF435" s="97"/>
      <c r="HG435" s="98"/>
      <c r="HH435" s="97"/>
      <c r="HI435" s="98"/>
      <c r="HJ435" s="97"/>
      <c r="HK435" s="98"/>
      <c r="HL435" s="97"/>
      <c r="HM435" s="98"/>
      <c r="HN435" s="97"/>
      <c r="HO435" s="98"/>
      <c r="HP435" s="97"/>
      <c r="HQ435" s="98"/>
      <c r="HR435" s="97"/>
      <c r="HS435" s="98"/>
      <c r="HT435" s="97"/>
      <c r="HU435" s="98"/>
      <c r="HV435" s="97"/>
      <c r="HW435" s="98"/>
      <c r="HX435" s="97"/>
      <c r="HY435" s="98"/>
      <c r="HZ435" s="97"/>
      <c r="IA435" s="98"/>
      <c r="IB435" s="97"/>
      <c r="IC435" s="98"/>
      <c r="ID435" s="97"/>
      <c r="IE435" s="98"/>
      <c r="IF435" s="97"/>
      <c r="IG435" s="98"/>
      <c r="IH435" s="97"/>
      <c r="II435" s="98"/>
      <c r="IJ435" s="97"/>
      <c r="IK435" s="98"/>
      <c r="IL435" s="97"/>
      <c r="IM435" s="98"/>
      <c r="IN435" s="97"/>
      <c r="IO435" s="98"/>
      <c r="IP435" s="97"/>
      <c r="IQ435" s="98"/>
      <c r="IR435" s="97"/>
      <c r="IS435" s="98"/>
      <c r="IT435" s="97"/>
      <c r="IU435" s="98"/>
      <c r="IV435" s="97"/>
    </row>
    <row r="436" spans="1:13" ht="33.75" customHeight="1">
      <c r="A436" s="44">
        <f>A433+1</f>
        <v>111</v>
      </c>
      <c r="B436" s="45" t="s">
        <v>373</v>
      </c>
      <c r="C436" s="32"/>
      <c r="D436" s="44"/>
      <c r="E436" s="59"/>
      <c r="F436" s="46">
        <v>20</v>
      </c>
      <c r="G436" s="39"/>
      <c r="H436" s="35" t="s">
        <v>35</v>
      </c>
      <c r="I436" s="44"/>
      <c r="J436" s="44"/>
      <c r="K436" s="39"/>
      <c r="L436" s="47"/>
      <c r="M436" s="31"/>
    </row>
    <row r="437" spans="1:13" ht="31.5">
      <c r="A437" s="44">
        <f>A436+1</f>
        <v>112</v>
      </c>
      <c r="B437" s="45" t="s">
        <v>374</v>
      </c>
      <c r="C437" s="32"/>
      <c r="D437" s="44"/>
      <c r="E437" s="59"/>
      <c r="F437" s="46">
        <v>60</v>
      </c>
      <c r="G437" s="35" t="s">
        <v>35</v>
      </c>
      <c r="H437" s="35" t="s">
        <v>35</v>
      </c>
      <c r="I437" s="35" t="s">
        <v>35</v>
      </c>
      <c r="J437" s="35" t="s">
        <v>35</v>
      </c>
      <c r="K437" s="44"/>
      <c r="L437" s="47"/>
      <c r="M437" s="31"/>
    </row>
    <row r="438" spans="1:13" ht="15.75">
      <c r="A438" s="44">
        <f>A437+1</f>
        <v>113</v>
      </c>
      <c r="B438" s="45" t="s">
        <v>170</v>
      </c>
      <c r="C438" s="32"/>
      <c r="D438" s="44"/>
      <c r="E438" s="59"/>
      <c r="F438" s="46">
        <v>30</v>
      </c>
      <c r="G438" s="35" t="s">
        <v>35</v>
      </c>
      <c r="H438" s="35" t="s">
        <v>35</v>
      </c>
      <c r="I438" s="35" t="s">
        <v>35</v>
      </c>
      <c r="J438" s="35" t="s">
        <v>35</v>
      </c>
      <c r="K438" s="44"/>
      <c r="L438" s="47"/>
      <c r="M438" s="31"/>
    </row>
    <row r="439" spans="1:13" ht="16.5" thickBot="1">
      <c r="A439" s="44">
        <f>A438+1</f>
        <v>114</v>
      </c>
      <c r="B439" s="45" t="s">
        <v>171</v>
      </c>
      <c r="C439" s="32"/>
      <c r="D439" s="44"/>
      <c r="E439" s="59"/>
      <c r="F439" s="46">
        <v>10</v>
      </c>
      <c r="G439" s="39"/>
      <c r="H439" s="35" t="s">
        <v>35</v>
      </c>
      <c r="I439" s="44"/>
      <c r="J439" s="44"/>
      <c r="K439" s="39"/>
      <c r="L439" s="47"/>
      <c r="M439" s="31"/>
    </row>
    <row r="440" spans="1:13" ht="51.75" customHeight="1" thickBot="1">
      <c r="A440" s="179" t="s">
        <v>172</v>
      </c>
      <c r="B440" s="180"/>
      <c r="C440" s="180"/>
      <c r="D440" s="181"/>
      <c r="E440" s="182">
        <f>SUM(F436:F439)</f>
        <v>120</v>
      </c>
      <c r="F440" s="183"/>
      <c r="G440" s="183"/>
      <c r="H440" s="183"/>
      <c r="I440" s="183"/>
      <c r="J440" s="183"/>
      <c r="K440" s="183"/>
      <c r="L440" s="183"/>
      <c r="M440" s="184"/>
    </row>
    <row r="441" spans="1:256" s="7" customFormat="1" ht="22.5" outlineLevel="1">
      <c r="A441" s="165" t="s">
        <v>116</v>
      </c>
      <c r="B441" s="165"/>
      <c r="C441" s="165"/>
      <c r="D441" s="165"/>
      <c r="E441" s="165"/>
      <c r="F441" s="165"/>
      <c r="G441" s="165"/>
      <c r="H441" s="165"/>
      <c r="I441" s="165"/>
      <c r="J441" s="165"/>
      <c r="K441" s="165"/>
      <c r="L441" s="165"/>
      <c r="M441" s="165"/>
      <c r="N441" s="97"/>
      <c r="O441" s="98"/>
      <c r="P441" s="97"/>
      <c r="Q441" s="98"/>
      <c r="R441" s="97"/>
      <c r="S441" s="98"/>
      <c r="T441" s="97"/>
      <c r="U441" s="98"/>
      <c r="V441" s="97"/>
      <c r="W441" s="98"/>
      <c r="X441" s="97"/>
      <c r="Y441" s="98"/>
      <c r="Z441" s="97"/>
      <c r="AA441" s="98"/>
      <c r="AB441" s="97"/>
      <c r="AC441" s="98"/>
      <c r="AD441" s="97"/>
      <c r="AE441" s="98"/>
      <c r="AF441" s="97"/>
      <c r="AG441" s="98"/>
      <c r="AH441" s="97"/>
      <c r="AI441" s="98"/>
      <c r="AJ441" s="97"/>
      <c r="AK441" s="98"/>
      <c r="AL441" s="97"/>
      <c r="AM441" s="98"/>
      <c r="AN441" s="97"/>
      <c r="AO441" s="98"/>
      <c r="AP441" s="97"/>
      <c r="AQ441" s="98"/>
      <c r="AR441" s="97"/>
      <c r="AS441" s="98"/>
      <c r="AT441" s="97"/>
      <c r="AU441" s="98"/>
      <c r="AV441" s="97"/>
      <c r="AW441" s="98"/>
      <c r="AX441" s="97"/>
      <c r="AY441" s="98"/>
      <c r="AZ441" s="97"/>
      <c r="BA441" s="98"/>
      <c r="BB441" s="97"/>
      <c r="BC441" s="98"/>
      <c r="BD441" s="97"/>
      <c r="BE441" s="98"/>
      <c r="BF441" s="97"/>
      <c r="BG441" s="98"/>
      <c r="BH441" s="97"/>
      <c r="BI441" s="98"/>
      <c r="BJ441" s="97"/>
      <c r="BK441" s="98"/>
      <c r="BL441" s="97"/>
      <c r="BM441" s="98"/>
      <c r="BN441" s="97"/>
      <c r="BO441" s="98"/>
      <c r="BP441" s="97"/>
      <c r="BQ441" s="98"/>
      <c r="BR441" s="97"/>
      <c r="BS441" s="98"/>
      <c r="BT441" s="97"/>
      <c r="BU441" s="98"/>
      <c r="BV441" s="97"/>
      <c r="BW441" s="98"/>
      <c r="BX441" s="97"/>
      <c r="BY441" s="98"/>
      <c r="BZ441" s="97"/>
      <c r="CA441" s="98"/>
      <c r="CB441" s="97"/>
      <c r="CC441" s="98"/>
      <c r="CD441" s="97"/>
      <c r="CE441" s="98"/>
      <c r="CF441" s="97"/>
      <c r="CG441" s="98"/>
      <c r="CH441" s="97"/>
      <c r="CI441" s="98"/>
      <c r="CJ441" s="97"/>
      <c r="CK441" s="98"/>
      <c r="CL441" s="97"/>
      <c r="CM441" s="98"/>
      <c r="CN441" s="97"/>
      <c r="CO441" s="98"/>
      <c r="CP441" s="97"/>
      <c r="CQ441" s="98"/>
      <c r="CR441" s="97"/>
      <c r="CS441" s="98"/>
      <c r="CT441" s="97"/>
      <c r="CU441" s="98"/>
      <c r="CV441" s="97"/>
      <c r="CW441" s="98"/>
      <c r="CX441" s="97"/>
      <c r="CY441" s="98"/>
      <c r="CZ441" s="97"/>
      <c r="DA441" s="98"/>
      <c r="DB441" s="97"/>
      <c r="DC441" s="98"/>
      <c r="DD441" s="97"/>
      <c r="DE441" s="98"/>
      <c r="DF441" s="97"/>
      <c r="DG441" s="98"/>
      <c r="DH441" s="97"/>
      <c r="DI441" s="98"/>
      <c r="DJ441" s="97"/>
      <c r="DK441" s="98"/>
      <c r="DL441" s="97"/>
      <c r="DM441" s="98"/>
      <c r="DN441" s="97"/>
      <c r="DO441" s="98"/>
      <c r="DP441" s="97"/>
      <c r="DQ441" s="98"/>
      <c r="DR441" s="97"/>
      <c r="DS441" s="98"/>
      <c r="DT441" s="97"/>
      <c r="DU441" s="98"/>
      <c r="DV441" s="97"/>
      <c r="DW441" s="98"/>
      <c r="DX441" s="97"/>
      <c r="DY441" s="98"/>
      <c r="DZ441" s="97"/>
      <c r="EA441" s="98"/>
      <c r="EB441" s="97"/>
      <c r="EC441" s="98"/>
      <c r="ED441" s="97"/>
      <c r="EE441" s="98"/>
      <c r="EF441" s="97"/>
      <c r="EG441" s="98"/>
      <c r="EH441" s="97"/>
      <c r="EI441" s="98"/>
      <c r="EJ441" s="97"/>
      <c r="EK441" s="98"/>
      <c r="EL441" s="97"/>
      <c r="EM441" s="98"/>
      <c r="EN441" s="97"/>
      <c r="EO441" s="98"/>
      <c r="EP441" s="97"/>
      <c r="EQ441" s="98"/>
      <c r="ER441" s="97"/>
      <c r="ES441" s="98"/>
      <c r="ET441" s="97"/>
      <c r="EU441" s="98"/>
      <c r="EV441" s="97"/>
      <c r="EW441" s="98"/>
      <c r="EX441" s="97"/>
      <c r="EY441" s="98"/>
      <c r="EZ441" s="97"/>
      <c r="FA441" s="98"/>
      <c r="FB441" s="97"/>
      <c r="FC441" s="98"/>
      <c r="FD441" s="97"/>
      <c r="FE441" s="98"/>
      <c r="FF441" s="97"/>
      <c r="FG441" s="98"/>
      <c r="FH441" s="97"/>
      <c r="FI441" s="98"/>
      <c r="FJ441" s="97"/>
      <c r="FK441" s="98"/>
      <c r="FL441" s="97"/>
      <c r="FM441" s="98"/>
      <c r="FN441" s="97"/>
      <c r="FO441" s="98"/>
      <c r="FP441" s="97"/>
      <c r="FQ441" s="98"/>
      <c r="FR441" s="97"/>
      <c r="FS441" s="98"/>
      <c r="FT441" s="97"/>
      <c r="FU441" s="98"/>
      <c r="FV441" s="97"/>
      <c r="FW441" s="98"/>
      <c r="FX441" s="97"/>
      <c r="FY441" s="98"/>
      <c r="FZ441" s="97"/>
      <c r="GA441" s="98"/>
      <c r="GB441" s="97"/>
      <c r="GC441" s="98"/>
      <c r="GD441" s="97"/>
      <c r="GE441" s="98"/>
      <c r="GF441" s="97"/>
      <c r="GG441" s="98"/>
      <c r="GH441" s="97"/>
      <c r="GI441" s="98"/>
      <c r="GJ441" s="97"/>
      <c r="GK441" s="98"/>
      <c r="GL441" s="97"/>
      <c r="GM441" s="98"/>
      <c r="GN441" s="97"/>
      <c r="GO441" s="98"/>
      <c r="GP441" s="97"/>
      <c r="GQ441" s="98"/>
      <c r="GR441" s="97"/>
      <c r="GS441" s="98"/>
      <c r="GT441" s="97"/>
      <c r="GU441" s="98"/>
      <c r="GV441" s="97"/>
      <c r="GW441" s="98"/>
      <c r="GX441" s="97"/>
      <c r="GY441" s="98"/>
      <c r="GZ441" s="97"/>
      <c r="HA441" s="98"/>
      <c r="HB441" s="97"/>
      <c r="HC441" s="98"/>
      <c r="HD441" s="97"/>
      <c r="HE441" s="98"/>
      <c r="HF441" s="97"/>
      <c r="HG441" s="98"/>
      <c r="HH441" s="97"/>
      <c r="HI441" s="98"/>
      <c r="HJ441" s="97"/>
      <c r="HK441" s="98"/>
      <c r="HL441" s="97"/>
      <c r="HM441" s="98"/>
      <c r="HN441" s="97"/>
      <c r="HO441" s="98"/>
      <c r="HP441" s="97"/>
      <c r="HQ441" s="98"/>
      <c r="HR441" s="97"/>
      <c r="HS441" s="98"/>
      <c r="HT441" s="97"/>
      <c r="HU441" s="98"/>
      <c r="HV441" s="97"/>
      <c r="HW441" s="98"/>
      <c r="HX441" s="97"/>
      <c r="HY441" s="98"/>
      <c r="HZ441" s="97"/>
      <c r="IA441" s="98"/>
      <c r="IB441" s="97"/>
      <c r="IC441" s="98"/>
      <c r="ID441" s="97"/>
      <c r="IE441" s="98"/>
      <c r="IF441" s="97"/>
      <c r="IG441" s="98"/>
      <c r="IH441" s="97"/>
      <c r="II441" s="98"/>
      <c r="IJ441" s="97"/>
      <c r="IK441" s="98"/>
      <c r="IL441" s="97"/>
      <c r="IM441" s="98"/>
      <c r="IN441" s="97"/>
      <c r="IO441" s="98"/>
      <c r="IP441" s="97"/>
      <c r="IQ441" s="98"/>
      <c r="IR441" s="97"/>
      <c r="IS441" s="98"/>
      <c r="IT441" s="97"/>
      <c r="IU441" s="98"/>
      <c r="IV441" s="97"/>
    </row>
    <row r="442" spans="1:13" ht="15.75">
      <c r="A442" s="44">
        <f>A439+1</f>
        <v>115</v>
      </c>
      <c r="B442" s="45" t="s">
        <v>173</v>
      </c>
      <c r="C442" s="32"/>
      <c r="D442" s="44"/>
      <c r="E442" s="59"/>
      <c r="F442" s="46"/>
      <c r="G442" s="39"/>
      <c r="H442" s="44"/>
      <c r="I442" s="35" t="s">
        <v>35</v>
      </c>
      <c r="J442" s="39"/>
      <c r="K442" s="39"/>
      <c r="L442" s="47"/>
      <c r="M442" s="31"/>
    </row>
    <row r="443" spans="1:13" ht="15.75">
      <c r="A443" s="44">
        <f>A442+1</f>
        <v>116</v>
      </c>
      <c r="B443" s="45" t="s">
        <v>174</v>
      </c>
      <c r="C443" s="32"/>
      <c r="D443" s="44"/>
      <c r="E443" s="59"/>
      <c r="F443" s="46"/>
      <c r="G443" s="39"/>
      <c r="H443" s="39"/>
      <c r="I443" s="35" t="s">
        <v>35</v>
      </c>
      <c r="J443" s="39"/>
      <c r="K443" s="39"/>
      <c r="L443" s="47"/>
      <c r="M443" s="31"/>
    </row>
    <row r="444" spans="1:13" ht="15.75">
      <c r="A444" s="44">
        <f>A443+1</f>
        <v>117</v>
      </c>
      <c r="B444" s="45" t="s">
        <v>175</v>
      </c>
      <c r="C444" s="32"/>
      <c r="D444" s="44"/>
      <c r="E444" s="59"/>
      <c r="F444" s="46"/>
      <c r="G444" s="39"/>
      <c r="H444" s="39"/>
      <c r="I444" s="39"/>
      <c r="J444" s="39"/>
      <c r="K444" s="39"/>
      <c r="L444" s="35" t="s">
        <v>35</v>
      </c>
      <c r="M444" s="31"/>
    </row>
    <row r="445" spans="1:13" ht="31.5">
      <c r="A445" s="44">
        <f>A444+1</f>
        <v>118</v>
      </c>
      <c r="B445" s="45" t="s">
        <v>176</v>
      </c>
      <c r="C445" s="32"/>
      <c r="D445" s="44"/>
      <c r="E445" s="59"/>
      <c r="F445" s="46"/>
      <c r="G445" s="39"/>
      <c r="H445" s="39"/>
      <c r="I445" s="39"/>
      <c r="J445" s="39"/>
      <c r="K445" s="35" t="s">
        <v>35</v>
      </c>
      <c r="L445" s="47"/>
      <c r="M445" s="31"/>
    </row>
    <row r="446" spans="1:13" ht="33" thickBot="1">
      <c r="A446" s="44">
        <f>A445+1</f>
        <v>119</v>
      </c>
      <c r="B446" s="45" t="s">
        <v>177</v>
      </c>
      <c r="C446" s="32"/>
      <c r="D446" s="44"/>
      <c r="E446" s="59"/>
      <c r="F446" s="46"/>
      <c r="G446" s="39"/>
      <c r="H446" s="35" t="s">
        <v>35</v>
      </c>
      <c r="I446" s="44"/>
      <c r="J446" s="39"/>
      <c r="K446" s="39"/>
      <c r="L446" s="47"/>
      <c r="M446" s="31"/>
    </row>
    <row r="447" spans="1:13" ht="51.75" customHeight="1" thickBot="1">
      <c r="A447" s="179" t="s">
        <v>178</v>
      </c>
      <c r="B447" s="180"/>
      <c r="C447" s="180"/>
      <c r="D447" s="181"/>
      <c r="E447" s="182">
        <f>SUM(F442:F446)</f>
        <v>0</v>
      </c>
      <c r="F447" s="183"/>
      <c r="G447" s="183"/>
      <c r="H447" s="183"/>
      <c r="I447" s="183"/>
      <c r="J447" s="183"/>
      <c r="K447" s="183"/>
      <c r="L447" s="183"/>
      <c r="M447" s="184"/>
    </row>
    <row r="448" spans="1:14" ht="35.25" customHeight="1" thickBot="1">
      <c r="A448" s="194" t="s">
        <v>179</v>
      </c>
      <c r="B448" s="195"/>
      <c r="C448" s="195"/>
      <c r="D448" s="195"/>
      <c r="E448" s="195"/>
      <c r="F448" s="195"/>
      <c r="G448" s="195"/>
      <c r="H448" s="195"/>
      <c r="I448" s="195"/>
      <c r="J448" s="195"/>
      <c r="K448" s="195"/>
      <c r="L448" s="195"/>
      <c r="M448" s="196"/>
      <c r="N448" s="99"/>
    </row>
    <row r="449" spans="1:14" ht="24" thickBot="1">
      <c r="A449" s="176" t="s">
        <v>19</v>
      </c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8"/>
      <c r="N449" s="99"/>
    </row>
    <row r="450" spans="1:13" ht="21" customHeight="1" thickBot="1">
      <c r="A450" s="264" t="s">
        <v>17</v>
      </c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6"/>
    </row>
    <row r="451" spans="1:13" ht="16.5" thickBot="1">
      <c r="A451" s="44">
        <f>A446+1</f>
        <v>120</v>
      </c>
      <c r="B451" s="45" t="s">
        <v>355</v>
      </c>
      <c r="C451" s="32" t="s">
        <v>356</v>
      </c>
      <c r="D451" s="44">
        <v>39</v>
      </c>
      <c r="E451" s="59">
        <f>F451/D451</f>
        <v>1.580128205128205</v>
      </c>
      <c r="F451" s="46">
        <v>61.625</v>
      </c>
      <c r="G451" s="35" t="s">
        <v>35</v>
      </c>
      <c r="H451" s="39"/>
      <c r="I451" s="39"/>
      <c r="J451" s="39"/>
      <c r="K451" s="39"/>
      <c r="L451" s="39"/>
      <c r="M451" s="31"/>
    </row>
    <row r="452" spans="1:13" ht="18.75" outlineLevel="1" thickBot="1">
      <c r="A452" s="211" t="s">
        <v>56</v>
      </c>
      <c r="B452" s="212"/>
      <c r="C452" s="212"/>
      <c r="D452" s="212"/>
      <c r="E452" s="174">
        <f>SUM(F451:F451)</f>
        <v>61.625</v>
      </c>
      <c r="F452" s="174"/>
      <c r="G452" s="174"/>
      <c r="H452" s="174"/>
      <c r="I452" s="174"/>
      <c r="J452" s="174"/>
      <c r="K452" s="174"/>
      <c r="L452" s="174"/>
      <c r="M452" s="175"/>
    </row>
    <row r="453" spans="1:13" ht="21" customHeight="1" thickBot="1">
      <c r="A453" s="264" t="s">
        <v>57</v>
      </c>
      <c r="B453" s="265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6"/>
    </row>
    <row r="454" spans="1:13" ht="15.75">
      <c r="A454" s="44">
        <f>A451+1</f>
        <v>121</v>
      </c>
      <c r="B454" s="45" t="s">
        <v>357</v>
      </c>
      <c r="C454" s="32" t="s">
        <v>50</v>
      </c>
      <c r="D454" s="44">
        <v>9</v>
      </c>
      <c r="E454" s="59">
        <f>F454/D454</f>
        <v>4.334666666666667</v>
      </c>
      <c r="F454" s="46">
        <v>39.012</v>
      </c>
      <c r="G454" s="35" t="s">
        <v>35</v>
      </c>
      <c r="H454" s="39"/>
      <c r="I454" s="39"/>
      <c r="J454" s="39"/>
      <c r="K454" s="39"/>
      <c r="L454" s="39"/>
      <c r="M454" s="31"/>
    </row>
    <row r="455" spans="1:13" ht="15.75">
      <c r="A455" s="44">
        <f>A454+1</f>
        <v>122</v>
      </c>
      <c r="B455" s="45" t="s">
        <v>358</v>
      </c>
      <c r="C455" s="32" t="s">
        <v>50</v>
      </c>
      <c r="D455" s="44">
        <v>9</v>
      </c>
      <c r="E455" s="59">
        <f>F455/D455</f>
        <v>4.334666666666667</v>
      </c>
      <c r="F455" s="46">
        <v>39.012</v>
      </c>
      <c r="G455" s="35" t="s">
        <v>35</v>
      </c>
      <c r="H455" s="39"/>
      <c r="I455" s="44"/>
      <c r="J455" s="39"/>
      <c r="K455" s="39"/>
      <c r="L455" s="39"/>
      <c r="M455" s="31"/>
    </row>
    <row r="456" spans="1:13" ht="32.25" customHeight="1" thickBot="1">
      <c r="A456" s="44">
        <f>A455+1</f>
        <v>123</v>
      </c>
      <c r="B456" s="45" t="s">
        <v>359</v>
      </c>
      <c r="C456" s="32" t="s">
        <v>50</v>
      </c>
      <c r="D456" s="44">
        <v>9</v>
      </c>
      <c r="E456" s="59">
        <f>F456/D456</f>
        <v>4.334666666666667</v>
      </c>
      <c r="F456" s="46">
        <v>39.012</v>
      </c>
      <c r="G456" s="35" t="s">
        <v>35</v>
      </c>
      <c r="H456" s="39"/>
      <c r="I456" s="39"/>
      <c r="J456" s="44"/>
      <c r="K456" s="39"/>
      <c r="L456" s="39"/>
      <c r="M456" s="31"/>
    </row>
    <row r="457" spans="1:13" ht="18.75" outlineLevel="1" thickBot="1">
      <c r="A457" s="211" t="s">
        <v>58</v>
      </c>
      <c r="B457" s="212"/>
      <c r="C457" s="212"/>
      <c r="D457" s="212"/>
      <c r="E457" s="174">
        <f>SUM(F454:F456)</f>
        <v>117.036</v>
      </c>
      <c r="F457" s="174"/>
      <c r="G457" s="174"/>
      <c r="H457" s="174"/>
      <c r="I457" s="174"/>
      <c r="J457" s="174"/>
      <c r="K457" s="174"/>
      <c r="L457" s="174"/>
      <c r="M457" s="175"/>
    </row>
    <row r="458" spans="1:13" ht="47.25" customHeight="1" thickBot="1">
      <c r="A458" s="179" t="s">
        <v>183</v>
      </c>
      <c r="B458" s="180"/>
      <c r="C458" s="180"/>
      <c r="D458" s="181"/>
      <c r="E458" s="182">
        <f>SUM(E457,E452)</f>
        <v>178.661</v>
      </c>
      <c r="F458" s="183"/>
      <c r="G458" s="183"/>
      <c r="H458" s="183"/>
      <c r="I458" s="183"/>
      <c r="J458" s="183"/>
      <c r="K458" s="183"/>
      <c r="L458" s="183"/>
      <c r="M458" s="184"/>
    </row>
    <row r="459" spans="1:256" s="7" customFormat="1" ht="22.5" outlineLevel="1">
      <c r="A459" s="165" t="s">
        <v>68</v>
      </c>
      <c r="B459" s="165"/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  <c r="N459" s="97"/>
      <c r="O459" s="98"/>
      <c r="P459" s="97"/>
      <c r="Q459" s="98"/>
      <c r="R459" s="97"/>
      <c r="S459" s="98"/>
      <c r="T459" s="97"/>
      <c r="U459" s="98"/>
      <c r="V459" s="97"/>
      <c r="W459" s="98"/>
      <c r="X459" s="97"/>
      <c r="Y459" s="98"/>
      <c r="Z459" s="97"/>
      <c r="AA459" s="98"/>
      <c r="AB459" s="97"/>
      <c r="AC459" s="98"/>
      <c r="AD459" s="97"/>
      <c r="AE459" s="98"/>
      <c r="AF459" s="97"/>
      <c r="AG459" s="98"/>
      <c r="AH459" s="97"/>
      <c r="AI459" s="98"/>
      <c r="AJ459" s="97"/>
      <c r="AK459" s="98"/>
      <c r="AL459" s="97"/>
      <c r="AM459" s="98"/>
      <c r="AN459" s="97"/>
      <c r="AO459" s="98"/>
      <c r="AP459" s="97"/>
      <c r="AQ459" s="98"/>
      <c r="AR459" s="97"/>
      <c r="AS459" s="98"/>
      <c r="AT459" s="97"/>
      <c r="AU459" s="98"/>
      <c r="AV459" s="97"/>
      <c r="AW459" s="98"/>
      <c r="AX459" s="97"/>
      <c r="AY459" s="98"/>
      <c r="AZ459" s="97"/>
      <c r="BA459" s="98"/>
      <c r="BB459" s="97"/>
      <c r="BC459" s="98"/>
      <c r="BD459" s="97"/>
      <c r="BE459" s="98"/>
      <c r="BF459" s="97"/>
      <c r="BG459" s="98"/>
      <c r="BH459" s="97"/>
      <c r="BI459" s="98"/>
      <c r="BJ459" s="97"/>
      <c r="BK459" s="98"/>
      <c r="BL459" s="97"/>
      <c r="BM459" s="98"/>
      <c r="BN459" s="97"/>
      <c r="BO459" s="98"/>
      <c r="BP459" s="97"/>
      <c r="BQ459" s="98"/>
      <c r="BR459" s="97"/>
      <c r="BS459" s="98"/>
      <c r="BT459" s="97"/>
      <c r="BU459" s="98"/>
      <c r="BV459" s="97"/>
      <c r="BW459" s="98"/>
      <c r="BX459" s="97"/>
      <c r="BY459" s="98"/>
      <c r="BZ459" s="97"/>
      <c r="CA459" s="98"/>
      <c r="CB459" s="97"/>
      <c r="CC459" s="98"/>
      <c r="CD459" s="97"/>
      <c r="CE459" s="98"/>
      <c r="CF459" s="97"/>
      <c r="CG459" s="98"/>
      <c r="CH459" s="97"/>
      <c r="CI459" s="98"/>
      <c r="CJ459" s="97"/>
      <c r="CK459" s="98"/>
      <c r="CL459" s="97"/>
      <c r="CM459" s="98"/>
      <c r="CN459" s="97"/>
      <c r="CO459" s="98"/>
      <c r="CP459" s="97"/>
      <c r="CQ459" s="98"/>
      <c r="CR459" s="97"/>
      <c r="CS459" s="98"/>
      <c r="CT459" s="97"/>
      <c r="CU459" s="98"/>
      <c r="CV459" s="97"/>
      <c r="CW459" s="98"/>
      <c r="CX459" s="97"/>
      <c r="CY459" s="98"/>
      <c r="CZ459" s="97"/>
      <c r="DA459" s="98"/>
      <c r="DB459" s="97"/>
      <c r="DC459" s="98"/>
      <c r="DD459" s="97"/>
      <c r="DE459" s="98"/>
      <c r="DF459" s="97"/>
      <c r="DG459" s="98"/>
      <c r="DH459" s="97"/>
      <c r="DI459" s="98"/>
      <c r="DJ459" s="97"/>
      <c r="DK459" s="98"/>
      <c r="DL459" s="97"/>
      <c r="DM459" s="98"/>
      <c r="DN459" s="97"/>
      <c r="DO459" s="98"/>
      <c r="DP459" s="97"/>
      <c r="DQ459" s="98"/>
      <c r="DR459" s="97"/>
      <c r="DS459" s="98"/>
      <c r="DT459" s="97"/>
      <c r="DU459" s="98"/>
      <c r="DV459" s="97"/>
      <c r="DW459" s="98"/>
      <c r="DX459" s="97"/>
      <c r="DY459" s="98"/>
      <c r="DZ459" s="97"/>
      <c r="EA459" s="98"/>
      <c r="EB459" s="97"/>
      <c r="EC459" s="98"/>
      <c r="ED459" s="97"/>
      <c r="EE459" s="98"/>
      <c r="EF459" s="97"/>
      <c r="EG459" s="98"/>
      <c r="EH459" s="97"/>
      <c r="EI459" s="98"/>
      <c r="EJ459" s="97"/>
      <c r="EK459" s="98"/>
      <c r="EL459" s="97"/>
      <c r="EM459" s="98"/>
      <c r="EN459" s="97"/>
      <c r="EO459" s="98"/>
      <c r="EP459" s="97"/>
      <c r="EQ459" s="98"/>
      <c r="ER459" s="97"/>
      <c r="ES459" s="98"/>
      <c r="ET459" s="97"/>
      <c r="EU459" s="98"/>
      <c r="EV459" s="97"/>
      <c r="EW459" s="98"/>
      <c r="EX459" s="97"/>
      <c r="EY459" s="98"/>
      <c r="EZ459" s="97"/>
      <c r="FA459" s="98"/>
      <c r="FB459" s="97"/>
      <c r="FC459" s="98"/>
      <c r="FD459" s="97"/>
      <c r="FE459" s="98"/>
      <c r="FF459" s="97"/>
      <c r="FG459" s="98"/>
      <c r="FH459" s="97"/>
      <c r="FI459" s="98"/>
      <c r="FJ459" s="97"/>
      <c r="FK459" s="98"/>
      <c r="FL459" s="97"/>
      <c r="FM459" s="98"/>
      <c r="FN459" s="97"/>
      <c r="FO459" s="98"/>
      <c r="FP459" s="97"/>
      <c r="FQ459" s="98"/>
      <c r="FR459" s="97"/>
      <c r="FS459" s="98"/>
      <c r="FT459" s="97"/>
      <c r="FU459" s="98"/>
      <c r="FV459" s="97"/>
      <c r="FW459" s="98"/>
      <c r="FX459" s="97"/>
      <c r="FY459" s="98"/>
      <c r="FZ459" s="97"/>
      <c r="GA459" s="98"/>
      <c r="GB459" s="97"/>
      <c r="GC459" s="98"/>
      <c r="GD459" s="97"/>
      <c r="GE459" s="98"/>
      <c r="GF459" s="97"/>
      <c r="GG459" s="98"/>
      <c r="GH459" s="97"/>
      <c r="GI459" s="98"/>
      <c r="GJ459" s="97"/>
      <c r="GK459" s="98"/>
      <c r="GL459" s="97"/>
      <c r="GM459" s="98"/>
      <c r="GN459" s="97"/>
      <c r="GO459" s="98"/>
      <c r="GP459" s="97"/>
      <c r="GQ459" s="98"/>
      <c r="GR459" s="97"/>
      <c r="GS459" s="98"/>
      <c r="GT459" s="97"/>
      <c r="GU459" s="98"/>
      <c r="GV459" s="97"/>
      <c r="GW459" s="98"/>
      <c r="GX459" s="97"/>
      <c r="GY459" s="98"/>
      <c r="GZ459" s="97"/>
      <c r="HA459" s="98"/>
      <c r="HB459" s="97"/>
      <c r="HC459" s="98"/>
      <c r="HD459" s="97"/>
      <c r="HE459" s="98"/>
      <c r="HF459" s="97"/>
      <c r="HG459" s="98"/>
      <c r="HH459" s="97"/>
      <c r="HI459" s="98"/>
      <c r="HJ459" s="97"/>
      <c r="HK459" s="98"/>
      <c r="HL459" s="97"/>
      <c r="HM459" s="98"/>
      <c r="HN459" s="97"/>
      <c r="HO459" s="98"/>
      <c r="HP459" s="97"/>
      <c r="HQ459" s="98"/>
      <c r="HR459" s="97"/>
      <c r="HS459" s="98"/>
      <c r="HT459" s="97"/>
      <c r="HU459" s="98"/>
      <c r="HV459" s="97"/>
      <c r="HW459" s="98"/>
      <c r="HX459" s="97"/>
      <c r="HY459" s="98"/>
      <c r="HZ459" s="97"/>
      <c r="IA459" s="98"/>
      <c r="IB459" s="97"/>
      <c r="IC459" s="98"/>
      <c r="ID459" s="97"/>
      <c r="IE459" s="98"/>
      <c r="IF459" s="97"/>
      <c r="IG459" s="98"/>
      <c r="IH459" s="97"/>
      <c r="II459" s="98"/>
      <c r="IJ459" s="97"/>
      <c r="IK459" s="98"/>
      <c r="IL459" s="97"/>
      <c r="IM459" s="98"/>
      <c r="IN459" s="97"/>
      <c r="IO459" s="98"/>
      <c r="IP459" s="97"/>
      <c r="IQ459" s="98"/>
      <c r="IR459" s="97"/>
      <c r="IS459" s="98"/>
      <c r="IT459" s="97"/>
      <c r="IU459" s="98"/>
      <c r="IV459" s="97"/>
    </row>
    <row r="460" spans="1:13" ht="16.5" thickBot="1">
      <c r="A460" s="44">
        <f>A456+1</f>
        <v>124</v>
      </c>
      <c r="B460" s="45" t="s">
        <v>229</v>
      </c>
      <c r="C460" s="32" t="s">
        <v>50</v>
      </c>
      <c r="D460" s="44">
        <v>4</v>
      </c>
      <c r="E460" s="59">
        <f>F460/D460</f>
        <v>1.25</v>
      </c>
      <c r="F460" s="46">
        <v>5</v>
      </c>
      <c r="G460" s="39"/>
      <c r="H460" s="35" t="s">
        <v>35</v>
      </c>
      <c r="I460" s="39"/>
      <c r="J460" s="39"/>
      <c r="K460" s="39"/>
      <c r="L460" s="39"/>
      <c r="M460" s="31"/>
    </row>
    <row r="461" spans="1:13" ht="47.25" customHeight="1" thickBot="1">
      <c r="A461" s="179" t="s">
        <v>184</v>
      </c>
      <c r="B461" s="180"/>
      <c r="C461" s="180"/>
      <c r="D461" s="181"/>
      <c r="E461" s="182">
        <f>SUM(F460)</f>
        <v>5</v>
      </c>
      <c r="F461" s="183"/>
      <c r="G461" s="183"/>
      <c r="H461" s="183"/>
      <c r="I461" s="183"/>
      <c r="J461" s="183"/>
      <c r="K461" s="183"/>
      <c r="L461" s="183"/>
      <c r="M461" s="184"/>
    </row>
    <row r="462" spans="1:256" s="7" customFormat="1" ht="22.5" outlineLevel="1">
      <c r="A462" s="165" t="s">
        <v>82</v>
      </c>
      <c r="B462" s="165"/>
      <c r="C462" s="165"/>
      <c r="D462" s="165"/>
      <c r="E462" s="165"/>
      <c r="F462" s="165"/>
      <c r="G462" s="165"/>
      <c r="H462" s="165"/>
      <c r="I462" s="165"/>
      <c r="J462" s="165"/>
      <c r="K462" s="165"/>
      <c r="L462" s="165"/>
      <c r="M462" s="165"/>
      <c r="N462" s="97"/>
      <c r="O462" s="98"/>
      <c r="P462" s="97"/>
      <c r="Q462" s="98"/>
      <c r="R462" s="97"/>
      <c r="S462" s="98"/>
      <c r="T462" s="97"/>
      <c r="U462" s="98"/>
      <c r="V462" s="97"/>
      <c r="W462" s="98"/>
      <c r="X462" s="97"/>
      <c r="Y462" s="98"/>
      <c r="Z462" s="97"/>
      <c r="AA462" s="98"/>
      <c r="AB462" s="97"/>
      <c r="AC462" s="98"/>
      <c r="AD462" s="97"/>
      <c r="AE462" s="98"/>
      <c r="AF462" s="97"/>
      <c r="AG462" s="98"/>
      <c r="AH462" s="97"/>
      <c r="AI462" s="98"/>
      <c r="AJ462" s="97"/>
      <c r="AK462" s="98"/>
      <c r="AL462" s="97"/>
      <c r="AM462" s="98"/>
      <c r="AN462" s="97"/>
      <c r="AO462" s="98"/>
      <c r="AP462" s="97"/>
      <c r="AQ462" s="98"/>
      <c r="AR462" s="97"/>
      <c r="AS462" s="98"/>
      <c r="AT462" s="97"/>
      <c r="AU462" s="98"/>
      <c r="AV462" s="97"/>
      <c r="AW462" s="98"/>
      <c r="AX462" s="97"/>
      <c r="AY462" s="98"/>
      <c r="AZ462" s="97"/>
      <c r="BA462" s="98"/>
      <c r="BB462" s="97"/>
      <c r="BC462" s="98"/>
      <c r="BD462" s="97"/>
      <c r="BE462" s="98"/>
      <c r="BF462" s="97"/>
      <c r="BG462" s="98"/>
      <c r="BH462" s="97"/>
      <c r="BI462" s="98"/>
      <c r="BJ462" s="97"/>
      <c r="BK462" s="98"/>
      <c r="BL462" s="97"/>
      <c r="BM462" s="98"/>
      <c r="BN462" s="97"/>
      <c r="BO462" s="98"/>
      <c r="BP462" s="97"/>
      <c r="BQ462" s="98"/>
      <c r="BR462" s="97"/>
      <c r="BS462" s="98"/>
      <c r="BT462" s="97"/>
      <c r="BU462" s="98"/>
      <c r="BV462" s="97"/>
      <c r="BW462" s="98"/>
      <c r="BX462" s="97"/>
      <c r="BY462" s="98"/>
      <c r="BZ462" s="97"/>
      <c r="CA462" s="98"/>
      <c r="CB462" s="97"/>
      <c r="CC462" s="98"/>
      <c r="CD462" s="97"/>
      <c r="CE462" s="98"/>
      <c r="CF462" s="97"/>
      <c r="CG462" s="98"/>
      <c r="CH462" s="97"/>
      <c r="CI462" s="98"/>
      <c r="CJ462" s="97"/>
      <c r="CK462" s="98"/>
      <c r="CL462" s="97"/>
      <c r="CM462" s="98"/>
      <c r="CN462" s="97"/>
      <c r="CO462" s="98"/>
      <c r="CP462" s="97"/>
      <c r="CQ462" s="98"/>
      <c r="CR462" s="97"/>
      <c r="CS462" s="98"/>
      <c r="CT462" s="97"/>
      <c r="CU462" s="98"/>
      <c r="CV462" s="97"/>
      <c r="CW462" s="98"/>
      <c r="CX462" s="97"/>
      <c r="CY462" s="98"/>
      <c r="CZ462" s="97"/>
      <c r="DA462" s="98"/>
      <c r="DB462" s="97"/>
      <c r="DC462" s="98"/>
      <c r="DD462" s="97"/>
      <c r="DE462" s="98"/>
      <c r="DF462" s="97"/>
      <c r="DG462" s="98"/>
      <c r="DH462" s="97"/>
      <c r="DI462" s="98"/>
      <c r="DJ462" s="97"/>
      <c r="DK462" s="98"/>
      <c r="DL462" s="97"/>
      <c r="DM462" s="98"/>
      <c r="DN462" s="97"/>
      <c r="DO462" s="98"/>
      <c r="DP462" s="97"/>
      <c r="DQ462" s="98"/>
      <c r="DR462" s="97"/>
      <c r="DS462" s="98"/>
      <c r="DT462" s="97"/>
      <c r="DU462" s="98"/>
      <c r="DV462" s="97"/>
      <c r="DW462" s="98"/>
      <c r="DX462" s="97"/>
      <c r="DY462" s="98"/>
      <c r="DZ462" s="97"/>
      <c r="EA462" s="98"/>
      <c r="EB462" s="97"/>
      <c r="EC462" s="98"/>
      <c r="ED462" s="97"/>
      <c r="EE462" s="98"/>
      <c r="EF462" s="97"/>
      <c r="EG462" s="98"/>
      <c r="EH462" s="97"/>
      <c r="EI462" s="98"/>
      <c r="EJ462" s="97"/>
      <c r="EK462" s="98"/>
      <c r="EL462" s="97"/>
      <c r="EM462" s="98"/>
      <c r="EN462" s="97"/>
      <c r="EO462" s="98"/>
      <c r="EP462" s="97"/>
      <c r="EQ462" s="98"/>
      <c r="ER462" s="97"/>
      <c r="ES462" s="98"/>
      <c r="ET462" s="97"/>
      <c r="EU462" s="98"/>
      <c r="EV462" s="97"/>
      <c r="EW462" s="98"/>
      <c r="EX462" s="97"/>
      <c r="EY462" s="98"/>
      <c r="EZ462" s="97"/>
      <c r="FA462" s="98"/>
      <c r="FB462" s="97"/>
      <c r="FC462" s="98"/>
      <c r="FD462" s="97"/>
      <c r="FE462" s="98"/>
      <c r="FF462" s="97"/>
      <c r="FG462" s="98"/>
      <c r="FH462" s="97"/>
      <c r="FI462" s="98"/>
      <c r="FJ462" s="97"/>
      <c r="FK462" s="98"/>
      <c r="FL462" s="97"/>
      <c r="FM462" s="98"/>
      <c r="FN462" s="97"/>
      <c r="FO462" s="98"/>
      <c r="FP462" s="97"/>
      <c r="FQ462" s="98"/>
      <c r="FR462" s="97"/>
      <c r="FS462" s="98"/>
      <c r="FT462" s="97"/>
      <c r="FU462" s="98"/>
      <c r="FV462" s="97"/>
      <c r="FW462" s="98"/>
      <c r="FX462" s="97"/>
      <c r="FY462" s="98"/>
      <c r="FZ462" s="97"/>
      <c r="GA462" s="98"/>
      <c r="GB462" s="97"/>
      <c r="GC462" s="98"/>
      <c r="GD462" s="97"/>
      <c r="GE462" s="98"/>
      <c r="GF462" s="97"/>
      <c r="GG462" s="98"/>
      <c r="GH462" s="97"/>
      <c r="GI462" s="98"/>
      <c r="GJ462" s="97"/>
      <c r="GK462" s="98"/>
      <c r="GL462" s="97"/>
      <c r="GM462" s="98"/>
      <c r="GN462" s="97"/>
      <c r="GO462" s="98"/>
      <c r="GP462" s="97"/>
      <c r="GQ462" s="98"/>
      <c r="GR462" s="97"/>
      <c r="GS462" s="98"/>
      <c r="GT462" s="97"/>
      <c r="GU462" s="98"/>
      <c r="GV462" s="97"/>
      <c r="GW462" s="98"/>
      <c r="GX462" s="97"/>
      <c r="GY462" s="98"/>
      <c r="GZ462" s="97"/>
      <c r="HA462" s="98"/>
      <c r="HB462" s="97"/>
      <c r="HC462" s="98"/>
      <c r="HD462" s="97"/>
      <c r="HE462" s="98"/>
      <c r="HF462" s="97"/>
      <c r="HG462" s="98"/>
      <c r="HH462" s="97"/>
      <c r="HI462" s="98"/>
      <c r="HJ462" s="97"/>
      <c r="HK462" s="98"/>
      <c r="HL462" s="97"/>
      <c r="HM462" s="98"/>
      <c r="HN462" s="97"/>
      <c r="HO462" s="98"/>
      <c r="HP462" s="97"/>
      <c r="HQ462" s="98"/>
      <c r="HR462" s="97"/>
      <c r="HS462" s="98"/>
      <c r="HT462" s="97"/>
      <c r="HU462" s="98"/>
      <c r="HV462" s="97"/>
      <c r="HW462" s="98"/>
      <c r="HX462" s="97"/>
      <c r="HY462" s="98"/>
      <c r="HZ462" s="97"/>
      <c r="IA462" s="98"/>
      <c r="IB462" s="97"/>
      <c r="IC462" s="98"/>
      <c r="ID462" s="97"/>
      <c r="IE462" s="98"/>
      <c r="IF462" s="97"/>
      <c r="IG462" s="98"/>
      <c r="IH462" s="97"/>
      <c r="II462" s="98"/>
      <c r="IJ462" s="97"/>
      <c r="IK462" s="98"/>
      <c r="IL462" s="97"/>
      <c r="IM462" s="98"/>
      <c r="IN462" s="97"/>
      <c r="IO462" s="98"/>
      <c r="IP462" s="97"/>
      <c r="IQ462" s="98"/>
      <c r="IR462" s="97"/>
      <c r="IS462" s="98"/>
      <c r="IT462" s="97"/>
      <c r="IU462" s="98"/>
      <c r="IV462" s="97"/>
    </row>
    <row r="463" spans="1:256" s="57" customFormat="1" ht="16.5" outlineLevel="1">
      <c r="A463" s="203" t="s">
        <v>91</v>
      </c>
      <c r="B463" s="203"/>
      <c r="C463" s="203"/>
      <c r="D463" s="203"/>
      <c r="E463" s="203"/>
      <c r="F463" s="203"/>
      <c r="G463" s="203"/>
      <c r="H463" s="203"/>
      <c r="I463" s="203"/>
      <c r="J463" s="203"/>
      <c r="K463" s="203"/>
      <c r="L463" s="203"/>
      <c r="M463" s="203"/>
      <c r="N463" s="12"/>
      <c r="O463" s="13"/>
      <c r="P463" s="12"/>
      <c r="Q463" s="13"/>
      <c r="R463" s="12"/>
      <c r="S463" s="13"/>
      <c r="T463" s="12"/>
      <c r="U463" s="13"/>
      <c r="V463" s="12"/>
      <c r="W463" s="13"/>
      <c r="X463" s="12"/>
      <c r="Y463" s="13"/>
      <c r="Z463" s="12"/>
      <c r="AA463" s="13"/>
      <c r="AB463" s="12"/>
      <c r="AC463" s="13"/>
      <c r="AD463" s="12"/>
      <c r="AE463" s="13"/>
      <c r="AF463" s="12"/>
      <c r="AG463" s="13"/>
      <c r="AH463" s="12"/>
      <c r="AI463" s="13"/>
      <c r="AJ463" s="12"/>
      <c r="AK463" s="13"/>
      <c r="AL463" s="12"/>
      <c r="AM463" s="13"/>
      <c r="AN463" s="12"/>
      <c r="AO463" s="13"/>
      <c r="AP463" s="12"/>
      <c r="AQ463" s="13"/>
      <c r="AR463" s="12"/>
      <c r="AS463" s="13"/>
      <c r="AT463" s="12"/>
      <c r="AU463" s="13"/>
      <c r="AV463" s="12"/>
      <c r="AW463" s="13"/>
      <c r="AX463" s="12"/>
      <c r="AY463" s="13"/>
      <c r="AZ463" s="12"/>
      <c r="BA463" s="13"/>
      <c r="BB463" s="12"/>
      <c r="BC463" s="13"/>
      <c r="BD463" s="12"/>
      <c r="BE463" s="13"/>
      <c r="BF463" s="12"/>
      <c r="BG463" s="13"/>
      <c r="BH463" s="12"/>
      <c r="BI463" s="13"/>
      <c r="BJ463" s="12"/>
      <c r="BK463" s="13"/>
      <c r="BL463" s="12"/>
      <c r="BM463" s="13"/>
      <c r="BN463" s="12"/>
      <c r="BO463" s="13"/>
      <c r="BP463" s="12"/>
      <c r="BQ463" s="13"/>
      <c r="BR463" s="12"/>
      <c r="BS463" s="13"/>
      <c r="BT463" s="12"/>
      <c r="BU463" s="13"/>
      <c r="BV463" s="12"/>
      <c r="BW463" s="13"/>
      <c r="BX463" s="12"/>
      <c r="BY463" s="13"/>
      <c r="BZ463" s="12"/>
      <c r="CA463" s="13"/>
      <c r="CB463" s="12"/>
      <c r="CC463" s="13"/>
      <c r="CD463" s="12"/>
      <c r="CE463" s="13"/>
      <c r="CF463" s="12"/>
      <c r="CG463" s="13"/>
      <c r="CH463" s="12"/>
      <c r="CI463" s="13"/>
      <c r="CJ463" s="12"/>
      <c r="CK463" s="13"/>
      <c r="CL463" s="12"/>
      <c r="CM463" s="13"/>
      <c r="CN463" s="12"/>
      <c r="CO463" s="13"/>
      <c r="CP463" s="12"/>
      <c r="CQ463" s="13"/>
      <c r="CR463" s="12"/>
      <c r="CS463" s="13"/>
      <c r="CT463" s="12"/>
      <c r="CU463" s="13"/>
      <c r="CV463" s="12"/>
      <c r="CW463" s="13"/>
      <c r="CX463" s="12"/>
      <c r="CY463" s="13"/>
      <c r="CZ463" s="12"/>
      <c r="DA463" s="13"/>
      <c r="DB463" s="12"/>
      <c r="DC463" s="13"/>
      <c r="DD463" s="12"/>
      <c r="DE463" s="13"/>
      <c r="DF463" s="12"/>
      <c r="DG463" s="13"/>
      <c r="DH463" s="12"/>
      <c r="DI463" s="13"/>
      <c r="DJ463" s="12"/>
      <c r="DK463" s="13"/>
      <c r="DL463" s="12"/>
      <c r="DM463" s="13"/>
      <c r="DN463" s="12"/>
      <c r="DO463" s="13"/>
      <c r="DP463" s="12"/>
      <c r="DQ463" s="13"/>
      <c r="DR463" s="12"/>
      <c r="DS463" s="13"/>
      <c r="DT463" s="12"/>
      <c r="DU463" s="13"/>
      <c r="DV463" s="12"/>
      <c r="DW463" s="13"/>
      <c r="DX463" s="12"/>
      <c r="DY463" s="13"/>
      <c r="DZ463" s="12"/>
      <c r="EA463" s="13"/>
      <c r="EB463" s="12"/>
      <c r="EC463" s="13"/>
      <c r="ED463" s="12"/>
      <c r="EE463" s="13"/>
      <c r="EF463" s="12"/>
      <c r="EG463" s="13"/>
      <c r="EH463" s="12"/>
      <c r="EI463" s="13"/>
      <c r="EJ463" s="12"/>
      <c r="EK463" s="13"/>
      <c r="EL463" s="12"/>
      <c r="EM463" s="13"/>
      <c r="EN463" s="12"/>
      <c r="EO463" s="13"/>
      <c r="EP463" s="12"/>
      <c r="EQ463" s="13"/>
      <c r="ER463" s="12"/>
      <c r="ES463" s="13"/>
      <c r="ET463" s="12"/>
      <c r="EU463" s="13"/>
      <c r="EV463" s="12"/>
      <c r="EW463" s="13"/>
      <c r="EX463" s="12"/>
      <c r="EY463" s="13"/>
      <c r="EZ463" s="12"/>
      <c r="FA463" s="13"/>
      <c r="FB463" s="12"/>
      <c r="FC463" s="13"/>
      <c r="FD463" s="12"/>
      <c r="FE463" s="13"/>
      <c r="FF463" s="12"/>
      <c r="FG463" s="13"/>
      <c r="FH463" s="12"/>
      <c r="FI463" s="13"/>
      <c r="FJ463" s="12"/>
      <c r="FK463" s="13"/>
      <c r="FL463" s="12"/>
      <c r="FM463" s="13"/>
      <c r="FN463" s="12"/>
      <c r="FO463" s="13"/>
      <c r="FP463" s="12"/>
      <c r="FQ463" s="13"/>
      <c r="FR463" s="12"/>
      <c r="FS463" s="13"/>
      <c r="FT463" s="12"/>
      <c r="FU463" s="13"/>
      <c r="FV463" s="12"/>
      <c r="FW463" s="13"/>
      <c r="FX463" s="12"/>
      <c r="FY463" s="13"/>
      <c r="FZ463" s="12"/>
      <c r="GA463" s="13"/>
      <c r="GB463" s="12"/>
      <c r="GC463" s="13"/>
      <c r="GD463" s="12"/>
      <c r="GE463" s="13"/>
      <c r="GF463" s="12"/>
      <c r="GG463" s="13"/>
      <c r="GH463" s="12"/>
      <c r="GI463" s="13"/>
      <c r="GJ463" s="12"/>
      <c r="GK463" s="13"/>
      <c r="GL463" s="12"/>
      <c r="GM463" s="13"/>
      <c r="GN463" s="12"/>
      <c r="GO463" s="13"/>
      <c r="GP463" s="12"/>
      <c r="GQ463" s="13"/>
      <c r="GR463" s="12"/>
      <c r="GS463" s="13"/>
      <c r="GT463" s="12"/>
      <c r="GU463" s="13"/>
      <c r="GV463" s="12"/>
      <c r="GW463" s="13"/>
      <c r="GX463" s="12"/>
      <c r="GY463" s="13"/>
      <c r="GZ463" s="12"/>
      <c r="HA463" s="13"/>
      <c r="HB463" s="12"/>
      <c r="HC463" s="13"/>
      <c r="HD463" s="12"/>
      <c r="HE463" s="13"/>
      <c r="HF463" s="12"/>
      <c r="HG463" s="13"/>
      <c r="HH463" s="12"/>
      <c r="HI463" s="13"/>
      <c r="HJ463" s="12"/>
      <c r="HK463" s="13"/>
      <c r="HL463" s="12"/>
      <c r="HM463" s="13"/>
      <c r="HN463" s="12"/>
      <c r="HO463" s="13"/>
      <c r="HP463" s="12"/>
      <c r="HQ463" s="13"/>
      <c r="HR463" s="12"/>
      <c r="HS463" s="13"/>
      <c r="HT463" s="12"/>
      <c r="HU463" s="13"/>
      <c r="HV463" s="12"/>
      <c r="HW463" s="13"/>
      <c r="HX463" s="12"/>
      <c r="HY463" s="13"/>
      <c r="HZ463" s="12"/>
      <c r="IA463" s="13"/>
      <c r="IB463" s="12"/>
      <c r="IC463" s="13"/>
      <c r="ID463" s="12"/>
      <c r="IE463" s="13"/>
      <c r="IF463" s="12"/>
      <c r="IG463" s="13"/>
      <c r="IH463" s="12"/>
      <c r="II463" s="13"/>
      <c r="IJ463" s="12"/>
      <c r="IK463" s="13"/>
      <c r="IL463" s="12"/>
      <c r="IM463" s="13"/>
      <c r="IN463" s="12"/>
      <c r="IO463" s="13"/>
      <c r="IP463" s="12"/>
      <c r="IQ463" s="13"/>
      <c r="IR463" s="12"/>
      <c r="IS463" s="13"/>
      <c r="IT463" s="12"/>
      <c r="IU463" s="13"/>
      <c r="IV463" s="12"/>
    </row>
    <row r="464" spans="1:13" ht="15.75">
      <c r="A464" s="44">
        <f>A460+1</f>
        <v>125</v>
      </c>
      <c r="B464" s="45" t="s">
        <v>185</v>
      </c>
      <c r="C464" s="32" t="s">
        <v>50</v>
      </c>
      <c r="D464" s="44">
        <v>3</v>
      </c>
      <c r="E464" s="59">
        <f>F464/D464</f>
        <v>2</v>
      </c>
      <c r="F464" s="46">
        <v>6</v>
      </c>
      <c r="G464" s="39"/>
      <c r="H464" s="35" t="s">
        <v>35</v>
      </c>
      <c r="I464" s="39"/>
      <c r="J464" s="39"/>
      <c r="K464" s="39"/>
      <c r="L464" s="39"/>
      <c r="M464" s="31"/>
    </row>
    <row r="465" spans="1:13" ht="15.75">
      <c r="A465" s="44">
        <f>A464+1</f>
        <v>126</v>
      </c>
      <c r="B465" s="45" t="s">
        <v>186</v>
      </c>
      <c r="C465" s="32" t="s">
        <v>50</v>
      </c>
      <c r="D465" s="44">
        <v>102</v>
      </c>
      <c r="E465" s="59">
        <f>F465/D465</f>
        <v>0.09803921568627451</v>
      </c>
      <c r="F465" s="46">
        <v>10</v>
      </c>
      <c r="G465" s="35" t="s">
        <v>35</v>
      </c>
      <c r="H465" s="35" t="s">
        <v>35</v>
      </c>
      <c r="I465" s="35" t="s">
        <v>35</v>
      </c>
      <c r="J465" s="35" t="s">
        <v>35</v>
      </c>
      <c r="K465" s="35" t="s">
        <v>35</v>
      </c>
      <c r="L465" s="39"/>
      <c r="M465" s="31"/>
    </row>
    <row r="466" spans="1:13" ht="15.75">
      <c r="A466" s="44">
        <f>A465+1</f>
        <v>127</v>
      </c>
      <c r="B466" s="45" t="s">
        <v>187</v>
      </c>
      <c r="C466" s="32" t="s">
        <v>50</v>
      </c>
      <c r="D466" s="44">
        <v>20</v>
      </c>
      <c r="E466" s="59">
        <f>F466/D466</f>
        <v>0.4</v>
      </c>
      <c r="F466" s="46">
        <v>8</v>
      </c>
      <c r="G466" s="35" t="s">
        <v>35</v>
      </c>
      <c r="H466" s="35" t="s">
        <v>35</v>
      </c>
      <c r="I466" s="35" t="s">
        <v>35</v>
      </c>
      <c r="J466" s="35" t="s">
        <v>35</v>
      </c>
      <c r="K466" s="35" t="s">
        <v>35</v>
      </c>
      <c r="L466" s="39"/>
      <c r="M466" s="31"/>
    </row>
    <row r="467" spans="1:256" s="57" customFormat="1" ht="16.5" outlineLevel="1">
      <c r="A467" s="203" t="s">
        <v>98</v>
      </c>
      <c r="B467" s="203"/>
      <c r="C467" s="203"/>
      <c r="D467" s="203"/>
      <c r="E467" s="203"/>
      <c r="F467" s="203"/>
      <c r="G467" s="203"/>
      <c r="H467" s="203"/>
      <c r="I467" s="203"/>
      <c r="J467" s="203"/>
      <c r="K467" s="203"/>
      <c r="L467" s="203"/>
      <c r="M467" s="203"/>
      <c r="N467" s="12"/>
      <c r="O467" s="13"/>
      <c r="P467" s="12"/>
      <c r="Q467" s="13"/>
      <c r="R467" s="12"/>
      <c r="S467" s="13"/>
      <c r="T467" s="12"/>
      <c r="U467" s="13"/>
      <c r="V467" s="12"/>
      <c r="W467" s="13"/>
      <c r="X467" s="12"/>
      <c r="Y467" s="13"/>
      <c r="Z467" s="12"/>
      <c r="AA467" s="13"/>
      <c r="AB467" s="12"/>
      <c r="AC467" s="13"/>
      <c r="AD467" s="12"/>
      <c r="AE467" s="13"/>
      <c r="AF467" s="12"/>
      <c r="AG467" s="13"/>
      <c r="AH467" s="12"/>
      <c r="AI467" s="13"/>
      <c r="AJ467" s="12"/>
      <c r="AK467" s="13"/>
      <c r="AL467" s="12"/>
      <c r="AM467" s="13"/>
      <c r="AN467" s="12"/>
      <c r="AO467" s="13"/>
      <c r="AP467" s="12"/>
      <c r="AQ467" s="13"/>
      <c r="AR467" s="12"/>
      <c r="AS467" s="13"/>
      <c r="AT467" s="12"/>
      <c r="AU467" s="13"/>
      <c r="AV467" s="12"/>
      <c r="AW467" s="13"/>
      <c r="AX467" s="12"/>
      <c r="AY467" s="13"/>
      <c r="AZ467" s="12"/>
      <c r="BA467" s="13"/>
      <c r="BB467" s="12"/>
      <c r="BC467" s="13"/>
      <c r="BD467" s="12"/>
      <c r="BE467" s="13"/>
      <c r="BF467" s="12"/>
      <c r="BG467" s="13"/>
      <c r="BH467" s="12"/>
      <c r="BI467" s="13"/>
      <c r="BJ467" s="12"/>
      <c r="BK467" s="13"/>
      <c r="BL467" s="12"/>
      <c r="BM467" s="13"/>
      <c r="BN467" s="12"/>
      <c r="BO467" s="13"/>
      <c r="BP467" s="12"/>
      <c r="BQ467" s="13"/>
      <c r="BR467" s="12"/>
      <c r="BS467" s="13"/>
      <c r="BT467" s="12"/>
      <c r="BU467" s="13"/>
      <c r="BV467" s="12"/>
      <c r="BW467" s="13"/>
      <c r="BX467" s="12"/>
      <c r="BY467" s="13"/>
      <c r="BZ467" s="12"/>
      <c r="CA467" s="13"/>
      <c r="CB467" s="12"/>
      <c r="CC467" s="13"/>
      <c r="CD467" s="12"/>
      <c r="CE467" s="13"/>
      <c r="CF467" s="12"/>
      <c r="CG467" s="13"/>
      <c r="CH467" s="12"/>
      <c r="CI467" s="13"/>
      <c r="CJ467" s="12"/>
      <c r="CK467" s="13"/>
      <c r="CL467" s="12"/>
      <c r="CM467" s="13"/>
      <c r="CN467" s="12"/>
      <c r="CO467" s="13"/>
      <c r="CP467" s="12"/>
      <c r="CQ467" s="13"/>
      <c r="CR467" s="12"/>
      <c r="CS467" s="13"/>
      <c r="CT467" s="12"/>
      <c r="CU467" s="13"/>
      <c r="CV467" s="12"/>
      <c r="CW467" s="13"/>
      <c r="CX467" s="12"/>
      <c r="CY467" s="13"/>
      <c r="CZ467" s="12"/>
      <c r="DA467" s="13"/>
      <c r="DB467" s="12"/>
      <c r="DC467" s="13"/>
      <c r="DD467" s="12"/>
      <c r="DE467" s="13"/>
      <c r="DF467" s="12"/>
      <c r="DG467" s="13"/>
      <c r="DH467" s="12"/>
      <c r="DI467" s="13"/>
      <c r="DJ467" s="12"/>
      <c r="DK467" s="13"/>
      <c r="DL467" s="12"/>
      <c r="DM467" s="13"/>
      <c r="DN467" s="12"/>
      <c r="DO467" s="13"/>
      <c r="DP467" s="12"/>
      <c r="DQ467" s="13"/>
      <c r="DR467" s="12"/>
      <c r="DS467" s="13"/>
      <c r="DT467" s="12"/>
      <c r="DU467" s="13"/>
      <c r="DV467" s="12"/>
      <c r="DW467" s="13"/>
      <c r="DX467" s="12"/>
      <c r="DY467" s="13"/>
      <c r="DZ467" s="12"/>
      <c r="EA467" s="13"/>
      <c r="EB467" s="12"/>
      <c r="EC467" s="13"/>
      <c r="ED467" s="12"/>
      <c r="EE467" s="13"/>
      <c r="EF467" s="12"/>
      <c r="EG467" s="13"/>
      <c r="EH467" s="12"/>
      <c r="EI467" s="13"/>
      <c r="EJ467" s="12"/>
      <c r="EK467" s="13"/>
      <c r="EL467" s="12"/>
      <c r="EM467" s="13"/>
      <c r="EN467" s="12"/>
      <c r="EO467" s="13"/>
      <c r="EP467" s="12"/>
      <c r="EQ467" s="13"/>
      <c r="ER467" s="12"/>
      <c r="ES467" s="13"/>
      <c r="ET467" s="12"/>
      <c r="EU467" s="13"/>
      <c r="EV467" s="12"/>
      <c r="EW467" s="13"/>
      <c r="EX467" s="12"/>
      <c r="EY467" s="13"/>
      <c r="EZ467" s="12"/>
      <c r="FA467" s="13"/>
      <c r="FB467" s="12"/>
      <c r="FC467" s="13"/>
      <c r="FD467" s="12"/>
      <c r="FE467" s="13"/>
      <c r="FF467" s="12"/>
      <c r="FG467" s="13"/>
      <c r="FH467" s="12"/>
      <c r="FI467" s="13"/>
      <c r="FJ467" s="12"/>
      <c r="FK467" s="13"/>
      <c r="FL467" s="12"/>
      <c r="FM467" s="13"/>
      <c r="FN467" s="12"/>
      <c r="FO467" s="13"/>
      <c r="FP467" s="12"/>
      <c r="FQ467" s="13"/>
      <c r="FR467" s="12"/>
      <c r="FS467" s="13"/>
      <c r="FT467" s="12"/>
      <c r="FU467" s="13"/>
      <c r="FV467" s="12"/>
      <c r="FW467" s="13"/>
      <c r="FX467" s="12"/>
      <c r="FY467" s="13"/>
      <c r="FZ467" s="12"/>
      <c r="GA467" s="13"/>
      <c r="GB467" s="12"/>
      <c r="GC467" s="13"/>
      <c r="GD467" s="12"/>
      <c r="GE467" s="13"/>
      <c r="GF467" s="12"/>
      <c r="GG467" s="13"/>
      <c r="GH467" s="12"/>
      <c r="GI467" s="13"/>
      <c r="GJ467" s="12"/>
      <c r="GK467" s="13"/>
      <c r="GL467" s="12"/>
      <c r="GM467" s="13"/>
      <c r="GN467" s="12"/>
      <c r="GO467" s="13"/>
      <c r="GP467" s="12"/>
      <c r="GQ467" s="13"/>
      <c r="GR467" s="12"/>
      <c r="GS467" s="13"/>
      <c r="GT467" s="12"/>
      <c r="GU467" s="13"/>
      <c r="GV467" s="12"/>
      <c r="GW467" s="13"/>
      <c r="GX467" s="12"/>
      <c r="GY467" s="13"/>
      <c r="GZ467" s="12"/>
      <c r="HA467" s="13"/>
      <c r="HB467" s="12"/>
      <c r="HC467" s="13"/>
      <c r="HD467" s="12"/>
      <c r="HE467" s="13"/>
      <c r="HF467" s="12"/>
      <c r="HG467" s="13"/>
      <c r="HH467" s="12"/>
      <c r="HI467" s="13"/>
      <c r="HJ467" s="12"/>
      <c r="HK467" s="13"/>
      <c r="HL467" s="12"/>
      <c r="HM467" s="13"/>
      <c r="HN467" s="12"/>
      <c r="HO467" s="13"/>
      <c r="HP467" s="12"/>
      <c r="HQ467" s="13"/>
      <c r="HR467" s="12"/>
      <c r="HS467" s="13"/>
      <c r="HT467" s="12"/>
      <c r="HU467" s="13"/>
      <c r="HV467" s="12"/>
      <c r="HW467" s="13"/>
      <c r="HX467" s="12"/>
      <c r="HY467" s="13"/>
      <c r="HZ467" s="12"/>
      <c r="IA467" s="13"/>
      <c r="IB467" s="12"/>
      <c r="IC467" s="13"/>
      <c r="ID467" s="12"/>
      <c r="IE467" s="13"/>
      <c r="IF467" s="12"/>
      <c r="IG467" s="13"/>
      <c r="IH467" s="12"/>
      <c r="II467" s="13"/>
      <c r="IJ467" s="12"/>
      <c r="IK467" s="13"/>
      <c r="IL467" s="12"/>
      <c r="IM467" s="13"/>
      <c r="IN467" s="12"/>
      <c r="IO467" s="13"/>
      <c r="IP467" s="12"/>
      <c r="IQ467" s="13"/>
      <c r="IR467" s="12"/>
      <c r="IS467" s="13"/>
      <c r="IT467" s="12"/>
      <c r="IU467" s="13"/>
      <c r="IV467" s="12"/>
    </row>
    <row r="468" spans="1:13" ht="15.75">
      <c r="A468" s="44">
        <f>A466+1</f>
        <v>128</v>
      </c>
      <c r="B468" s="45" t="s">
        <v>185</v>
      </c>
      <c r="C468" s="32" t="s">
        <v>50</v>
      </c>
      <c r="D468" s="44">
        <v>1</v>
      </c>
      <c r="E468" s="59">
        <f>F468/D468</f>
        <v>2</v>
      </c>
      <c r="F468" s="46">
        <v>2</v>
      </c>
      <c r="G468" s="39"/>
      <c r="H468" s="39"/>
      <c r="I468" s="35" t="s">
        <v>35</v>
      </c>
      <c r="J468" s="39"/>
      <c r="K468" s="39"/>
      <c r="L468" s="39"/>
      <c r="M468" s="31"/>
    </row>
    <row r="469" spans="1:13" ht="15.75">
      <c r="A469" s="44">
        <f>A468+1</f>
        <v>129</v>
      </c>
      <c r="B469" s="45" t="s">
        <v>186</v>
      </c>
      <c r="C469" s="32" t="s">
        <v>50</v>
      </c>
      <c r="D469" s="44">
        <v>51</v>
      </c>
      <c r="E469" s="59">
        <f>F469/D469</f>
        <v>0.09803921568627451</v>
      </c>
      <c r="F469" s="46">
        <v>5</v>
      </c>
      <c r="G469" s="35" t="s">
        <v>35</v>
      </c>
      <c r="H469" s="35" t="s">
        <v>35</v>
      </c>
      <c r="I469" s="35" t="s">
        <v>35</v>
      </c>
      <c r="J469" s="35" t="s">
        <v>35</v>
      </c>
      <c r="K469" s="39"/>
      <c r="L469" s="39"/>
      <c r="M469" s="31"/>
    </row>
    <row r="470" spans="1:256" s="57" customFormat="1" ht="16.5" outlineLevel="1">
      <c r="A470" s="203" t="s">
        <v>102</v>
      </c>
      <c r="B470" s="203"/>
      <c r="C470" s="203"/>
      <c r="D470" s="203"/>
      <c r="E470" s="203"/>
      <c r="F470" s="203"/>
      <c r="G470" s="203"/>
      <c r="H470" s="203"/>
      <c r="I470" s="203"/>
      <c r="J470" s="203"/>
      <c r="K470" s="203"/>
      <c r="L470" s="203"/>
      <c r="M470" s="203"/>
      <c r="N470" s="12"/>
      <c r="O470" s="13"/>
      <c r="P470" s="12"/>
      <c r="Q470" s="13"/>
      <c r="R470" s="12"/>
      <c r="S470" s="13"/>
      <c r="T470" s="12"/>
      <c r="U470" s="13"/>
      <c r="V470" s="12"/>
      <c r="W470" s="13"/>
      <c r="X470" s="12"/>
      <c r="Y470" s="13"/>
      <c r="Z470" s="12"/>
      <c r="AA470" s="13"/>
      <c r="AB470" s="12"/>
      <c r="AC470" s="13"/>
      <c r="AD470" s="12"/>
      <c r="AE470" s="13"/>
      <c r="AF470" s="12"/>
      <c r="AG470" s="13"/>
      <c r="AH470" s="12"/>
      <c r="AI470" s="13"/>
      <c r="AJ470" s="12"/>
      <c r="AK470" s="13"/>
      <c r="AL470" s="12"/>
      <c r="AM470" s="13"/>
      <c r="AN470" s="12"/>
      <c r="AO470" s="13"/>
      <c r="AP470" s="12"/>
      <c r="AQ470" s="13"/>
      <c r="AR470" s="12"/>
      <c r="AS470" s="13"/>
      <c r="AT470" s="12"/>
      <c r="AU470" s="13"/>
      <c r="AV470" s="12"/>
      <c r="AW470" s="13"/>
      <c r="AX470" s="12"/>
      <c r="AY470" s="13"/>
      <c r="AZ470" s="12"/>
      <c r="BA470" s="13"/>
      <c r="BB470" s="12"/>
      <c r="BC470" s="13"/>
      <c r="BD470" s="12"/>
      <c r="BE470" s="13"/>
      <c r="BF470" s="12"/>
      <c r="BG470" s="13"/>
      <c r="BH470" s="12"/>
      <c r="BI470" s="13"/>
      <c r="BJ470" s="12"/>
      <c r="BK470" s="13"/>
      <c r="BL470" s="12"/>
      <c r="BM470" s="13"/>
      <c r="BN470" s="12"/>
      <c r="BO470" s="13"/>
      <c r="BP470" s="12"/>
      <c r="BQ470" s="13"/>
      <c r="BR470" s="12"/>
      <c r="BS470" s="13"/>
      <c r="BT470" s="12"/>
      <c r="BU470" s="13"/>
      <c r="BV470" s="12"/>
      <c r="BW470" s="13"/>
      <c r="BX470" s="12"/>
      <c r="BY470" s="13"/>
      <c r="BZ470" s="12"/>
      <c r="CA470" s="13"/>
      <c r="CB470" s="12"/>
      <c r="CC470" s="13"/>
      <c r="CD470" s="12"/>
      <c r="CE470" s="13"/>
      <c r="CF470" s="12"/>
      <c r="CG470" s="13"/>
      <c r="CH470" s="12"/>
      <c r="CI470" s="13"/>
      <c r="CJ470" s="12"/>
      <c r="CK470" s="13"/>
      <c r="CL470" s="12"/>
      <c r="CM470" s="13"/>
      <c r="CN470" s="12"/>
      <c r="CO470" s="13"/>
      <c r="CP470" s="12"/>
      <c r="CQ470" s="13"/>
      <c r="CR470" s="12"/>
      <c r="CS470" s="13"/>
      <c r="CT470" s="12"/>
      <c r="CU470" s="13"/>
      <c r="CV470" s="12"/>
      <c r="CW470" s="13"/>
      <c r="CX470" s="12"/>
      <c r="CY470" s="13"/>
      <c r="CZ470" s="12"/>
      <c r="DA470" s="13"/>
      <c r="DB470" s="12"/>
      <c r="DC470" s="13"/>
      <c r="DD470" s="12"/>
      <c r="DE470" s="13"/>
      <c r="DF470" s="12"/>
      <c r="DG470" s="13"/>
      <c r="DH470" s="12"/>
      <c r="DI470" s="13"/>
      <c r="DJ470" s="12"/>
      <c r="DK470" s="13"/>
      <c r="DL470" s="12"/>
      <c r="DM470" s="13"/>
      <c r="DN470" s="12"/>
      <c r="DO470" s="13"/>
      <c r="DP470" s="12"/>
      <c r="DQ470" s="13"/>
      <c r="DR470" s="12"/>
      <c r="DS470" s="13"/>
      <c r="DT470" s="12"/>
      <c r="DU470" s="13"/>
      <c r="DV470" s="12"/>
      <c r="DW470" s="13"/>
      <c r="DX470" s="12"/>
      <c r="DY470" s="13"/>
      <c r="DZ470" s="12"/>
      <c r="EA470" s="13"/>
      <c r="EB470" s="12"/>
      <c r="EC470" s="13"/>
      <c r="ED470" s="12"/>
      <c r="EE470" s="13"/>
      <c r="EF470" s="12"/>
      <c r="EG470" s="13"/>
      <c r="EH470" s="12"/>
      <c r="EI470" s="13"/>
      <c r="EJ470" s="12"/>
      <c r="EK470" s="13"/>
      <c r="EL470" s="12"/>
      <c r="EM470" s="13"/>
      <c r="EN470" s="12"/>
      <c r="EO470" s="13"/>
      <c r="EP470" s="12"/>
      <c r="EQ470" s="13"/>
      <c r="ER470" s="12"/>
      <c r="ES470" s="13"/>
      <c r="ET470" s="12"/>
      <c r="EU470" s="13"/>
      <c r="EV470" s="12"/>
      <c r="EW470" s="13"/>
      <c r="EX470" s="12"/>
      <c r="EY470" s="13"/>
      <c r="EZ470" s="12"/>
      <c r="FA470" s="13"/>
      <c r="FB470" s="12"/>
      <c r="FC470" s="13"/>
      <c r="FD470" s="12"/>
      <c r="FE470" s="13"/>
      <c r="FF470" s="12"/>
      <c r="FG470" s="13"/>
      <c r="FH470" s="12"/>
      <c r="FI470" s="13"/>
      <c r="FJ470" s="12"/>
      <c r="FK470" s="13"/>
      <c r="FL470" s="12"/>
      <c r="FM470" s="13"/>
      <c r="FN470" s="12"/>
      <c r="FO470" s="13"/>
      <c r="FP470" s="12"/>
      <c r="FQ470" s="13"/>
      <c r="FR470" s="12"/>
      <c r="FS470" s="13"/>
      <c r="FT470" s="12"/>
      <c r="FU470" s="13"/>
      <c r="FV470" s="12"/>
      <c r="FW470" s="13"/>
      <c r="FX470" s="12"/>
      <c r="FY470" s="13"/>
      <c r="FZ470" s="12"/>
      <c r="GA470" s="13"/>
      <c r="GB470" s="12"/>
      <c r="GC470" s="13"/>
      <c r="GD470" s="12"/>
      <c r="GE470" s="13"/>
      <c r="GF470" s="12"/>
      <c r="GG470" s="13"/>
      <c r="GH470" s="12"/>
      <c r="GI470" s="13"/>
      <c r="GJ470" s="12"/>
      <c r="GK470" s="13"/>
      <c r="GL470" s="12"/>
      <c r="GM470" s="13"/>
      <c r="GN470" s="12"/>
      <c r="GO470" s="13"/>
      <c r="GP470" s="12"/>
      <c r="GQ470" s="13"/>
      <c r="GR470" s="12"/>
      <c r="GS470" s="13"/>
      <c r="GT470" s="12"/>
      <c r="GU470" s="13"/>
      <c r="GV470" s="12"/>
      <c r="GW470" s="13"/>
      <c r="GX470" s="12"/>
      <c r="GY470" s="13"/>
      <c r="GZ470" s="12"/>
      <c r="HA470" s="13"/>
      <c r="HB470" s="12"/>
      <c r="HC470" s="13"/>
      <c r="HD470" s="12"/>
      <c r="HE470" s="13"/>
      <c r="HF470" s="12"/>
      <c r="HG470" s="13"/>
      <c r="HH470" s="12"/>
      <c r="HI470" s="13"/>
      <c r="HJ470" s="12"/>
      <c r="HK470" s="13"/>
      <c r="HL470" s="12"/>
      <c r="HM470" s="13"/>
      <c r="HN470" s="12"/>
      <c r="HO470" s="13"/>
      <c r="HP470" s="12"/>
      <c r="HQ470" s="13"/>
      <c r="HR470" s="12"/>
      <c r="HS470" s="13"/>
      <c r="HT470" s="12"/>
      <c r="HU470" s="13"/>
      <c r="HV470" s="12"/>
      <c r="HW470" s="13"/>
      <c r="HX470" s="12"/>
      <c r="HY470" s="13"/>
      <c r="HZ470" s="12"/>
      <c r="IA470" s="13"/>
      <c r="IB470" s="12"/>
      <c r="IC470" s="13"/>
      <c r="ID470" s="12"/>
      <c r="IE470" s="13"/>
      <c r="IF470" s="12"/>
      <c r="IG470" s="13"/>
      <c r="IH470" s="12"/>
      <c r="II470" s="13"/>
      <c r="IJ470" s="12"/>
      <c r="IK470" s="13"/>
      <c r="IL470" s="12"/>
      <c r="IM470" s="13"/>
      <c r="IN470" s="12"/>
      <c r="IO470" s="13"/>
      <c r="IP470" s="12"/>
      <c r="IQ470" s="13"/>
      <c r="IR470" s="12"/>
      <c r="IS470" s="13"/>
      <c r="IT470" s="12"/>
      <c r="IU470" s="13"/>
      <c r="IV470" s="12"/>
    </row>
    <row r="471" spans="1:13" ht="15.75">
      <c r="A471" s="44">
        <f>A469+1</f>
        <v>130</v>
      </c>
      <c r="B471" s="45" t="s">
        <v>185</v>
      </c>
      <c r="C471" s="32" t="s">
        <v>50</v>
      </c>
      <c r="D471" s="44">
        <v>3</v>
      </c>
      <c r="E471" s="59">
        <f>F471/D471</f>
        <v>2</v>
      </c>
      <c r="F471" s="46">
        <v>6</v>
      </c>
      <c r="G471" s="39"/>
      <c r="H471" s="35" t="s">
        <v>35</v>
      </c>
      <c r="I471" s="39"/>
      <c r="J471" s="39"/>
      <c r="K471" s="39"/>
      <c r="L471" s="39"/>
      <c r="M471" s="31"/>
    </row>
    <row r="472" spans="1:13" ht="15.75">
      <c r="A472" s="44">
        <f>A471+1</f>
        <v>131</v>
      </c>
      <c r="B472" s="45" t="s">
        <v>186</v>
      </c>
      <c r="C472" s="32" t="s">
        <v>50</v>
      </c>
      <c r="D472" s="44">
        <v>90</v>
      </c>
      <c r="E472" s="59">
        <f>F472/D472</f>
        <v>0.08888888888888889</v>
      </c>
      <c r="F472" s="46">
        <v>8</v>
      </c>
      <c r="G472" s="35" t="s">
        <v>35</v>
      </c>
      <c r="H472" s="35" t="s">
        <v>35</v>
      </c>
      <c r="I472" s="35" t="s">
        <v>35</v>
      </c>
      <c r="J472" s="35" t="s">
        <v>35</v>
      </c>
      <c r="K472" s="35" t="s">
        <v>35</v>
      </c>
      <c r="L472" s="39"/>
      <c r="M472" s="31"/>
    </row>
    <row r="473" spans="1:256" s="57" customFormat="1" ht="16.5" outlineLevel="1">
      <c r="A473" s="203" t="s">
        <v>164</v>
      </c>
      <c r="B473" s="203"/>
      <c r="C473" s="203"/>
      <c r="D473" s="203"/>
      <c r="E473" s="203"/>
      <c r="F473" s="203"/>
      <c r="G473" s="203"/>
      <c r="H473" s="203"/>
      <c r="I473" s="203"/>
      <c r="J473" s="203"/>
      <c r="K473" s="203"/>
      <c r="L473" s="203"/>
      <c r="M473" s="203"/>
      <c r="N473" s="12"/>
      <c r="O473" s="13"/>
      <c r="P473" s="12"/>
      <c r="Q473" s="13"/>
      <c r="R473" s="12"/>
      <c r="S473" s="13"/>
      <c r="T473" s="12"/>
      <c r="U473" s="13"/>
      <c r="V473" s="12"/>
      <c r="W473" s="13"/>
      <c r="X473" s="12"/>
      <c r="Y473" s="13"/>
      <c r="Z473" s="12"/>
      <c r="AA473" s="13"/>
      <c r="AB473" s="12"/>
      <c r="AC473" s="13"/>
      <c r="AD473" s="12"/>
      <c r="AE473" s="13"/>
      <c r="AF473" s="12"/>
      <c r="AG473" s="13"/>
      <c r="AH473" s="12"/>
      <c r="AI473" s="13"/>
      <c r="AJ473" s="12"/>
      <c r="AK473" s="13"/>
      <c r="AL473" s="12"/>
      <c r="AM473" s="13"/>
      <c r="AN473" s="12"/>
      <c r="AO473" s="13"/>
      <c r="AP473" s="12"/>
      <c r="AQ473" s="13"/>
      <c r="AR473" s="12"/>
      <c r="AS473" s="13"/>
      <c r="AT473" s="12"/>
      <c r="AU473" s="13"/>
      <c r="AV473" s="12"/>
      <c r="AW473" s="13"/>
      <c r="AX473" s="12"/>
      <c r="AY473" s="13"/>
      <c r="AZ473" s="12"/>
      <c r="BA473" s="13"/>
      <c r="BB473" s="12"/>
      <c r="BC473" s="13"/>
      <c r="BD473" s="12"/>
      <c r="BE473" s="13"/>
      <c r="BF473" s="12"/>
      <c r="BG473" s="13"/>
      <c r="BH473" s="12"/>
      <c r="BI473" s="13"/>
      <c r="BJ473" s="12"/>
      <c r="BK473" s="13"/>
      <c r="BL473" s="12"/>
      <c r="BM473" s="13"/>
      <c r="BN473" s="12"/>
      <c r="BO473" s="13"/>
      <c r="BP473" s="12"/>
      <c r="BQ473" s="13"/>
      <c r="BR473" s="12"/>
      <c r="BS473" s="13"/>
      <c r="BT473" s="12"/>
      <c r="BU473" s="13"/>
      <c r="BV473" s="12"/>
      <c r="BW473" s="13"/>
      <c r="BX473" s="12"/>
      <c r="BY473" s="13"/>
      <c r="BZ473" s="12"/>
      <c r="CA473" s="13"/>
      <c r="CB473" s="12"/>
      <c r="CC473" s="13"/>
      <c r="CD473" s="12"/>
      <c r="CE473" s="13"/>
      <c r="CF473" s="12"/>
      <c r="CG473" s="13"/>
      <c r="CH473" s="12"/>
      <c r="CI473" s="13"/>
      <c r="CJ473" s="12"/>
      <c r="CK473" s="13"/>
      <c r="CL473" s="12"/>
      <c r="CM473" s="13"/>
      <c r="CN473" s="12"/>
      <c r="CO473" s="13"/>
      <c r="CP473" s="12"/>
      <c r="CQ473" s="13"/>
      <c r="CR473" s="12"/>
      <c r="CS473" s="13"/>
      <c r="CT473" s="12"/>
      <c r="CU473" s="13"/>
      <c r="CV473" s="12"/>
      <c r="CW473" s="13"/>
      <c r="CX473" s="12"/>
      <c r="CY473" s="13"/>
      <c r="CZ473" s="12"/>
      <c r="DA473" s="13"/>
      <c r="DB473" s="12"/>
      <c r="DC473" s="13"/>
      <c r="DD473" s="12"/>
      <c r="DE473" s="13"/>
      <c r="DF473" s="12"/>
      <c r="DG473" s="13"/>
      <c r="DH473" s="12"/>
      <c r="DI473" s="13"/>
      <c r="DJ473" s="12"/>
      <c r="DK473" s="13"/>
      <c r="DL473" s="12"/>
      <c r="DM473" s="13"/>
      <c r="DN473" s="12"/>
      <c r="DO473" s="13"/>
      <c r="DP473" s="12"/>
      <c r="DQ473" s="13"/>
      <c r="DR473" s="12"/>
      <c r="DS473" s="13"/>
      <c r="DT473" s="12"/>
      <c r="DU473" s="13"/>
      <c r="DV473" s="12"/>
      <c r="DW473" s="13"/>
      <c r="DX473" s="12"/>
      <c r="DY473" s="13"/>
      <c r="DZ473" s="12"/>
      <c r="EA473" s="13"/>
      <c r="EB473" s="12"/>
      <c r="EC473" s="13"/>
      <c r="ED473" s="12"/>
      <c r="EE473" s="13"/>
      <c r="EF473" s="12"/>
      <c r="EG473" s="13"/>
      <c r="EH473" s="12"/>
      <c r="EI473" s="13"/>
      <c r="EJ473" s="12"/>
      <c r="EK473" s="13"/>
      <c r="EL473" s="12"/>
      <c r="EM473" s="13"/>
      <c r="EN473" s="12"/>
      <c r="EO473" s="13"/>
      <c r="EP473" s="12"/>
      <c r="EQ473" s="13"/>
      <c r="ER473" s="12"/>
      <c r="ES473" s="13"/>
      <c r="ET473" s="12"/>
      <c r="EU473" s="13"/>
      <c r="EV473" s="12"/>
      <c r="EW473" s="13"/>
      <c r="EX473" s="12"/>
      <c r="EY473" s="13"/>
      <c r="EZ473" s="12"/>
      <c r="FA473" s="13"/>
      <c r="FB473" s="12"/>
      <c r="FC473" s="13"/>
      <c r="FD473" s="12"/>
      <c r="FE473" s="13"/>
      <c r="FF473" s="12"/>
      <c r="FG473" s="13"/>
      <c r="FH473" s="12"/>
      <c r="FI473" s="13"/>
      <c r="FJ473" s="12"/>
      <c r="FK473" s="13"/>
      <c r="FL473" s="12"/>
      <c r="FM473" s="13"/>
      <c r="FN473" s="12"/>
      <c r="FO473" s="13"/>
      <c r="FP473" s="12"/>
      <c r="FQ473" s="13"/>
      <c r="FR473" s="12"/>
      <c r="FS473" s="13"/>
      <c r="FT473" s="12"/>
      <c r="FU473" s="13"/>
      <c r="FV473" s="12"/>
      <c r="FW473" s="13"/>
      <c r="FX473" s="12"/>
      <c r="FY473" s="13"/>
      <c r="FZ473" s="12"/>
      <c r="GA473" s="13"/>
      <c r="GB473" s="12"/>
      <c r="GC473" s="13"/>
      <c r="GD473" s="12"/>
      <c r="GE473" s="13"/>
      <c r="GF473" s="12"/>
      <c r="GG473" s="13"/>
      <c r="GH473" s="12"/>
      <c r="GI473" s="13"/>
      <c r="GJ473" s="12"/>
      <c r="GK473" s="13"/>
      <c r="GL473" s="12"/>
      <c r="GM473" s="13"/>
      <c r="GN473" s="12"/>
      <c r="GO473" s="13"/>
      <c r="GP473" s="12"/>
      <c r="GQ473" s="13"/>
      <c r="GR473" s="12"/>
      <c r="GS473" s="13"/>
      <c r="GT473" s="12"/>
      <c r="GU473" s="13"/>
      <c r="GV473" s="12"/>
      <c r="GW473" s="13"/>
      <c r="GX473" s="12"/>
      <c r="GY473" s="13"/>
      <c r="GZ473" s="12"/>
      <c r="HA473" s="13"/>
      <c r="HB473" s="12"/>
      <c r="HC473" s="13"/>
      <c r="HD473" s="12"/>
      <c r="HE473" s="13"/>
      <c r="HF473" s="12"/>
      <c r="HG473" s="13"/>
      <c r="HH473" s="12"/>
      <c r="HI473" s="13"/>
      <c r="HJ473" s="12"/>
      <c r="HK473" s="13"/>
      <c r="HL473" s="12"/>
      <c r="HM473" s="13"/>
      <c r="HN473" s="12"/>
      <c r="HO473" s="13"/>
      <c r="HP473" s="12"/>
      <c r="HQ473" s="13"/>
      <c r="HR473" s="12"/>
      <c r="HS473" s="13"/>
      <c r="HT473" s="12"/>
      <c r="HU473" s="13"/>
      <c r="HV473" s="12"/>
      <c r="HW473" s="13"/>
      <c r="HX473" s="12"/>
      <c r="HY473" s="13"/>
      <c r="HZ473" s="12"/>
      <c r="IA473" s="13"/>
      <c r="IB473" s="12"/>
      <c r="IC473" s="13"/>
      <c r="ID473" s="12"/>
      <c r="IE473" s="13"/>
      <c r="IF473" s="12"/>
      <c r="IG473" s="13"/>
      <c r="IH473" s="12"/>
      <c r="II473" s="13"/>
      <c r="IJ473" s="12"/>
      <c r="IK473" s="13"/>
      <c r="IL473" s="12"/>
      <c r="IM473" s="13"/>
      <c r="IN473" s="12"/>
      <c r="IO473" s="13"/>
      <c r="IP473" s="12"/>
      <c r="IQ473" s="13"/>
      <c r="IR473" s="12"/>
      <c r="IS473" s="13"/>
      <c r="IT473" s="12"/>
      <c r="IU473" s="13"/>
      <c r="IV473" s="12"/>
    </row>
    <row r="474" spans="1:13" ht="15.75">
      <c r="A474" s="44">
        <f>A472+1</f>
        <v>132</v>
      </c>
      <c r="B474" s="45" t="s">
        <v>185</v>
      </c>
      <c r="C474" s="32" t="s">
        <v>50</v>
      </c>
      <c r="D474" s="44">
        <v>3</v>
      </c>
      <c r="E474" s="59">
        <f>F474/D474</f>
        <v>2</v>
      </c>
      <c r="F474" s="46">
        <v>6</v>
      </c>
      <c r="G474" s="39"/>
      <c r="H474" s="39"/>
      <c r="I474" s="39"/>
      <c r="J474" s="35" t="s">
        <v>35</v>
      </c>
      <c r="K474" s="39"/>
      <c r="L474" s="39"/>
      <c r="M474" s="31"/>
    </row>
    <row r="475" spans="1:13" ht="15.75">
      <c r="A475" s="44">
        <f>A474+1</f>
        <v>133</v>
      </c>
      <c r="B475" s="45" t="s">
        <v>186</v>
      </c>
      <c r="C475" s="32" t="s">
        <v>50</v>
      </c>
      <c r="D475" s="44">
        <v>102</v>
      </c>
      <c r="E475" s="59">
        <f>F475/D475</f>
        <v>0.09803921568627451</v>
      </c>
      <c r="F475" s="46">
        <v>10</v>
      </c>
      <c r="G475" s="35" t="s">
        <v>35</v>
      </c>
      <c r="H475" s="35" t="s">
        <v>35</v>
      </c>
      <c r="I475" s="35" t="s">
        <v>35</v>
      </c>
      <c r="J475" s="35" t="s">
        <v>35</v>
      </c>
      <c r="K475" s="35" t="s">
        <v>35</v>
      </c>
      <c r="L475" s="39"/>
      <c r="M475" s="31"/>
    </row>
    <row r="476" spans="1:256" s="57" customFormat="1" ht="16.5" outlineLevel="1">
      <c r="A476" s="203" t="s">
        <v>165</v>
      </c>
      <c r="B476" s="203"/>
      <c r="C476" s="203"/>
      <c r="D476" s="203"/>
      <c r="E476" s="203"/>
      <c r="F476" s="203"/>
      <c r="G476" s="203"/>
      <c r="H476" s="203"/>
      <c r="I476" s="203"/>
      <c r="J476" s="203"/>
      <c r="K476" s="203"/>
      <c r="L476" s="203"/>
      <c r="M476" s="203"/>
      <c r="N476" s="12"/>
      <c r="O476" s="13"/>
      <c r="P476" s="12"/>
      <c r="Q476" s="13"/>
      <c r="R476" s="12"/>
      <c r="S476" s="13"/>
      <c r="T476" s="12"/>
      <c r="U476" s="13"/>
      <c r="V476" s="12"/>
      <c r="W476" s="13"/>
      <c r="X476" s="12"/>
      <c r="Y476" s="13"/>
      <c r="Z476" s="12"/>
      <c r="AA476" s="13"/>
      <c r="AB476" s="12"/>
      <c r="AC476" s="13"/>
      <c r="AD476" s="12"/>
      <c r="AE476" s="13"/>
      <c r="AF476" s="12"/>
      <c r="AG476" s="13"/>
      <c r="AH476" s="12"/>
      <c r="AI476" s="13"/>
      <c r="AJ476" s="12"/>
      <c r="AK476" s="13"/>
      <c r="AL476" s="12"/>
      <c r="AM476" s="13"/>
      <c r="AN476" s="12"/>
      <c r="AO476" s="13"/>
      <c r="AP476" s="12"/>
      <c r="AQ476" s="13"/>
      <c r="AR476" s="12"/>
      <c r="AS476" s="13"/>
      <c r="AT476" s="12"/>
      <c r="AU476" s="13"/>
      <c r="AV476" s="12"/>
      <c r="AW476" s="13"/>
      <c r="AX476" s="12"/>
      <c r="AY476" s="13"/>
      <c r="AZ476" s="12"/>
      <c r="BA476" s="13"/>
      <c r="BB476" s="12"/>
      <c r="BC476" s="13"/>
      <c r="BD476" s="12"/>
      <c r="BE476" s="13"/>
      <c r="BF476" s="12"/>
      <c r="BG476" s="13"/>
      <c r="BH476" s="12"/>
      <c r="BI476" s="13"/>
      <c r="BJ476" s="12"/>
      <c r="BK476" s="13"/>
      <c r="BL476" s="12"/>
      <c r="BM476" s="13"/>
      <c r="BN476" s="12"/>
      <c r="BO476" s="13"/>
      <c r="BP476" s="12"/>
      <c r="BQ476" s="13"/>
      <c r="BR476" s="12"/>
      <c r="BS476" s="13"/>
      <c r="BT476" s="12"/>
      <c r="BU476" s="13"/>
      <c r="BV476" s="12"/>
      <c r="BW476" s="13"/>
      <c r="BX476" s="12"/>
      <c r="BY476" s="13"/>
      <c r="BZ476" s="12"/>
      <c r="CA476" s="13"/>
      <c r="CB476" s="12"/>
      <c r="CC476" s="13"/>
      <c r="CD476" s="12"/>
      <c r="CE476" s="13"/>
      <c r="CF476" s="12"/>
      <c r="CG476" s="13"/>
      <c r="CH476" s="12"/>
      <c r="CI476" s="13"/>
      <c r="CJ476" s="12"/>
      <c r="CK476" s="13"/>
      <c r="CL476" s="12"/>
      <c r="CM476" s="13"/>
      <c r="CN476" s="12"/>
      <c r="CO476" s="13"/>
      <c r="CP476" s="12"/>
      <c r="CQ476" s="13"/>
      <c r="CR476" s="12"/>
      <c r="CS476" s="13"/>
      <c r="CT476" s="12"/>
      <c r="CU476" s="13"/>
      <c r="CV476" s="12"/>
      <c r="CW476" s="13"/>
      <c r="CX476" s="12"/>
      <c r="CY476" s="13"/>
      <c r="CZ476" s="12"/>
      <c r="DA476" s="13"/>
      <c r="DB476" s="12"/>
      <c r="DC476" s="13"/>
      <c r="DD476" s="12"/>
      <c r="DE476" s="13"/>
      <c r="DF476" s="12"/>
      <c r="DG476" s="13"/>
      <c r="DH476" s="12"/>
      <c r="DI476" s="13"/>
      <c r="DJ476" s="12"/>
      <c r="DK476" s="13"/>
      <c r="DL476" s="12"/>
      <c r="DM476" s="13"/>
      <c r="DN476" s="12"/>
      <c r="DO476" s="13"/>
      <c r="DP476" s="12"/>
      <c r="DQ476" s="13"/>
      <c r="DR476" s="12"/>
      <c r="DS476" s="13"/>
      <c r="DT476" s="12"/>
      <c r="DU476" s="13"/>
      <c r="DV476" s="12"/>
      <c r="DW476" s="13"/>
      <c r="DX476" s="12"/>
      <c r="DY476" s="13"/>
      <c r="DZ476" s="12"/>
      <c r="EA476" s="13"/>
      <c r="EB476" s="12"/>
      <c r="EC476" s="13"/>
      <c r="ED476" s="12"/>
      <c r="EE476" s="13"/>
      <c r="EF476" s="12"/>
      <c r="EG476" s="13"/>
      <c r="EH476" s="12"/>
      <c r="EI476" s="13"/>
      <c r="EJ476" s="12"/>
      <c r="EK476" s="13"/>
      <c r="EL476" s="12"/>
      <c r="EM476" s="13"/>
      <c r="EN476" s="12"/>
      <c r="EO476" s="13"/>
      <c r="EP476" s="12"/>
      <c r="EQ476" s="13"/>
      <c r="ER476" s="12"/>
      <c r="ES476" s="13"/>
      <c r="ET476" s="12"/>
      <c r="EU476" s="13"/>
      <c r="EV476" s="12"/>
      <c r="EW476" s="13"/>
      <c r="EX476" s="12"/>
      <c r="EY476" s="13"/>
      <c r="EZ476" s="12"/>
      <c r="FA476" s="13"/>
      <c r="FB476" s="12"/>
      <c r="FC476" s="13"/>
      <c r="FD476" s="12"/>
      <c r="FE476" s="13"/>
      <c r="FF476" s="12"/>
      <c r="FG476" s="13"/>
      <c r="FH476" s="12"/>
      <c r="FI476" s="13"/>
      <c r="FJ476" s="12"/>
      <c r="FK476" s="13"/>
      <c r="FL476" s="12"/>
      <c r="FM476" s="13"/>
      <c r="FN476" s="12"/>
      <c r="FO476" s="13"/>
      <c r="FP476" s="12"/>
      <c r="FQ476" s="13"/>
      <c r="FR476" s="12"/>
      <c r="FS476" s="13"/>
      <c r="FT476" s="12"/>
      <c r="FU476" s="13"/>
      <c r="FV476" s="12"/>
      <c r="FW476" s="13"/>
      <c r="FX476" s="12"/>
      <c r="FY476" s="13"/>
      <c r="FZ476" s="12"/>
      <c r="GA476" s="13"/>
      <c r="GB476" s="12"/>
      <c r="GC476" s="13"/>
      <c r="GD476" s="12"/>
      <c r="GE476" s="13"/>
      <c r="GF476" s="12"/>
      <c r="GG476" s="13"/>
      <c r="GH476" s="12"/>
      <c r="GI476" s="13"/>
      <c r="GJ476" s="12"/>
      <c r="GK476" s="13"/>
      <c r="GL476" s="12"/>
      <c r="GM476" s="13"/>
      <c r="GN476" s="12"/>
      <c r="GO476" s="13"/>
      <c r="GP476" s="12"/>
      <c r="GQ476" s="13"/>
      <c r="GR476" s="12"/>
      <c r="GS476" s="13"/>
      <c r="GT476" s="12"/>
      <c r="GU476" s="13"/>
      <c r="GV476" s="12"/>
      <c r="GW476" s="13"/>
      <c r="GX476" s="12"/>
      <c r="GY476" s="13"/>
      <c r="GZ476" s="12"/>
      <c r="HA476" s="13"/>
      <c r="HB476" s="12"/>
      <c r="HC476" s="13"/>
      <c r="HD476" s="12"/>
      <c r="HE476" s="13"/>
      <c r="HF476" s="12"/>
      <c r="HG476" s="13"/>
      <c r="HH476" s="12"/>
      <c r="HI476" s="13"/>
      <c r="HJ476" s="12"/>
      <c r="HK476" s="13"/>
      <c r="HL476" s="12"/>
      <c r="HM476" s="13"/>
      <c r="HN476" s="12"/>
      <c r="HO476" s="13"/>
      <c r="HP476" s="12"/>
      <c r="HQ476" s="13"/>
      <c r="HR476" s="12"/>
      <c r="HS476" s="13"/>
      <c r="HT476" s="12"/>
      <c r="HU476" s="13"/>
      <c r="HV476" s="12"/>
      <c r="HW476" s="13"/>
      <c r="HX476" s="12"/>
      <c r="HY476" s="13"/>
      <c r="HZ476" s="12"/>
      <c r="IA476" s="13"/>
      <c r="IB476" s="12"/>
      <c r="IC476" s="13"/>
      <c r="ID476" s="12"/>
      <c r="IE476" s="13"/>
      <c r="IF476" s="12"/>
      <c r="IG476" s="13"/>
      <c r="IH476" s="12"/>
      <c r="II476" s="13"/>
      <c r="IJ476" s="12"/>
      <c r="IK476" s="13"/>
      <c r="IL476" s="12"/>
      <c r="IM476" s="13"/>
      <c r="IN476" s="12"/>
      <c r="IO476" s="13"/>
      <c r="IP476" s="12"/>
      <c r="IQ476" s="13"/>
      <c r="IR476" s="12"/>
      <c r="IS476" s="13"/>
      <c r="IT476" s="12"/>
      <c r="IU476" s="13"/>
      <c r="IV476" s="12"/>
    </row>
    <row r="477" spans="1:13" ht="15.75">
      <c r="A477" s="44">
        <f>A475+1</f>
        <v>134</v>
      </c>
      <c r="B477" s="45" t="s">
        <v>185</v>
      </c>
      <c r="C477" s="32" t="s">
        <v>50</v>
      </c>
      <c r="D477" s="44">
        <v>3</v>
      </c>
      <c r="E477" s="59">
        <f>F477/D477</f>
        <v>2</v>
      </c>
      <c r="F477" s="46">
        <v>6</v>
      </c>
      <c r="G477" s="39"/>
      <c r="H477" s="35" t="s">
        <v>35</v>
      </c>
      <c r="I477" s="39"/>
      <c r="J477" s="39"/>
      <c r="K477" s="39"/>
      <c r="L477" s="39"/>
      <c r="M477" s="31"/>
    </row>
    <row r="478" spans="1:13" ht="16.5" thickBot="1">
      <c r="A478" s="44">
        <f>A477+1</f>
        <v>135</v>
      </c>
      <c r="B478" s="45" t="s">
        <v>186</v>
      </c>
      <c r="C478" s="32" t="s">
        <v>50</v>
      </c>
      <c r="D478" s="44">
        <v>103</v>
      </c>
      <c r="E478" s="59">
        <f>F478/D478</f>
        <v>0.09514563106796117</v>
      </c>
      <c r="F478" s="46">
        <v>9.8</v>
      </c>
      <c r="G478" s="35" t="s">
        <v>35</v>
      </c>
      <c r="H478" s="35" t="s">
        <v>35</v>
      </c>
      <c r="I478" s="35" t="s">
        <v>35</v>
      </c>
      <c r="J478" s="35" t="s">
        <v>35</v>
      </c>
      <c r="K478" s="35" t="s">
        <v>35</v>
      </c>
      <c r="L478" s="39"/>
      <c r="M478" s="31"/>
    </row>
    <row r="479" spans="1:13" ht="47.25" customHeight="1" thickBot="1">
      <c r="A479" s="179" t="s">
        <v>188</v>
      </c>
      <c r="B479" s="180"/>
      <c r="C479" s="180"/>
      <c r="D479" s="181"/>
      <c r="E479" s="182">
        <f>SUM(F464:F466,F468:F469,F471:F472,F474:F475,F477:F478)</f>
        <v>76.8</v>
      </c>
      <c r="F479" s="183"/>
      <c r="G479" s="183"/>
      <c r="H479" s="183"/>
      <c r="I479" s="183"/>
      <c r="J479" s="183"/>
      <c r="K479" s="183"/>
      <c r="L479" s="183"/>
      <c r="M479" s="184"/>
    </row>
    <row r="480" spans="1:256" s="7" customFormat="1" ht="22.5" outlineLevel="1">
      <c r="A480" s="165" t="s">
        <v>189</v>
      </c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97"/>
      <c r="O480" s="98"/>
      <c r="P480" s="97"/>
      <c r="Q480" s="98"/>
      <c r="R480" s="97"/>
      <c r="S480" s="98"/>
      <c r="T480" s="97"/>
      <c r="U480" s="98"/>
      <c r="V480" s="97"/>
      <c r="W480" s="98"/>
      <c r="X480" s="97"/>
      <c r="Y480" s="98"/>
      <c r="Z480" s="97"/>
      <c r="AA480" s="98"/>
      <c r="AB480" s="97"/>
      <c r="AC480" s="98"/>
      <c r="AD480" s="97"/>
      <c r="AE480" s="98"/>
      <c r="AF480" s="97"/>
      <c r="AG480" s="98"/>
      <c r="AH480" s="97"/>
      <c r="AI480" s="98"/>
      <c r="AJ480" s="97"/>
      <c r="AK480" s="98"/>
      <c r="AL480" s="97"/>
      <c r="AM480" s="98"/>
      <c r="AN480" s="97"/>
      <c r="AO480" s="98"/>
      <c r="AP480" s="97"/>
      <c r="AQ480" s="98"/>
      <c r="AR480" s="97"/>
      <c r="AS480" s="98"/>
      <c r="AT480" s="97"/>
      <c r="AU480" s="98"/>
      <c r="AV480" s="97"/>
      <c r="AW480" s="98"/>
      <c r="AX480" s="97"/>
      <c r="AY480" s="98"/>
      <c r="AZ480" s="97"/>
      <c r="BA480" s="98"/>
      <c r="BB480" s="97"/>
      <c r="BC480" s="98"/>
      <c r="BD480" s="97"/>
      <c r="BE480" s="98"/>
      <c r="BF480" s="97"/>
      <c r="BG480" s="98"/>
      <c r="BH480" s="97"/>
      <c r="BI480" s="98"/>
      <c r="BJ480" s="97"/>
      <c r="BK480" s="98"/>
      <c r="BL480" s="97"/>
      <c r="BM480" s="98"/>
      <c r="BN480" s="97"/>
      <c r="BO480" s="98"/>
      <c r="BP480" s="97"/>
      <c r="BQ480" s="98"/>
      <c r="BR480" s="97"/>
      <c r="BS480" s="98"/>
      <c r="BT480" s="97"/>
      <c r="BU480" s="98"/>
      <c r="BV480" s="97"/>
      <c r="BW480" s="98"/>
      <c r="BX480" s="97"/>
      <c r="BY480" s="98"/>
      <c r="BZ480" s="97"/>
      <c r="CA480" s="98"/>
      <c r="CB480" s="97"/>
      <c r="CC480" s="98"/>
      <c r="CD480" s="97"/>
      <c r="CE480" s="98"/>
      <c r="CF480" s="97"/>
      <c r="CG480" s="98"/>
      <c r="CH480" s="97"/>
      <c r="CI480" s="98"/>
      <c r="CJ480" s="97"/>
      <c r="CK480" s="98"/>
      <c r="CL480" s="97"/>
      <c r="CM480" s="98"/>
      <c r="CN480" s="97"/>
      <c r="CO480" s="98"/>
      <c r="CP480" s="97"/>
      <c r="CQ480" s="98"/>
      <c r="CR480" s="97"/>
      <c r="CS480" s="98"/>
      <c r="CT480" s="97"/>
      <c r="CU480" s="98"/>
      <c r="CV480" s="97"/>
      <c r="CW480" s="98"/>
      <c r="CX480" s="97"/>
      <c r="CY480" s="98"/>
      <c r="CZ480" s="97"/>
      <c r="DA480" s="98"/>
      <c r="DB480" s="97"/>
      <c r="DC480" s="98"/>
      <c r="DD480" s="97"/>
      <c r="DE480" s="98"/>
      <c r="DF480" s="97"/>
      <c r="DG480" s="98"/>
      <c r="DH480" s="97"/>
      <c r="DI480" s="98"/>
      <c r="DJ480" s="97"/>
      <c r="DK480" s="98"/>
      <c r="DL480" s="97"/>
      <c r="DM480" s="98"/>
      <c r="DN480" s="97"/>
      <c r="DO480" s="98"/>
      <c r="DP480" s="97"/>
      <c r="DQ480" s="98"/>
      <c r="DR480" s="97"/>
      <c r="DS480" s="98"/>
      <c r="DT480" s="97"/>
      <c r="DU480" s="98"/>
      <c r="DV480" s="97"/>
      <c r="DW480" s="98"/>
      <c r="DX480" s="97"/>
      <c r="DY480" s="98"/>
      <c r="DZ480" s="97"/>
      <c r="EA480" s="98"/>
      <c r="EB480" s="97"/>
      <c r="EC480" s="98"/>
      <c r="ED480" s="97"/>
      <c r="EE480" s="98"/>
      <c r="EF480" s="97"/>
      <c r="EG480" s="98"/>
      <c r="EH480" s="97"/>
      <c r="EI480" s="98"/>
      <c r="EJ480" s="97"/>
      <c r="EK480" s="98"/>
      <c r="EL480" s="97"/>
      <c r="EM480" s="98"/>
      <c r="EN480" s="97"/>
      <c r="EO480" s="98"/>
      <c r="EP480" s="97"/>
      <c r="EQ480" s="98"/>
      <c r="ER480" s="97"/>
      <c r="ES480" s="98"/>
      <c r="ET480" s="97"/>
      <c r="EU480" s="98"/>
      <c r="EV480" s="97"/>
      <c r="EW480" s="98"/>
      <c r="EX480" s="97"/>
      <c r="EY480" s="98"/>
      <c r="EZ480" s="97"/>
      <c r="FA480" s="98"/>
      <c r="FB480" s="97"/>
      <c r="FC480" s="98"/>
      <c r="FD480" s="97"/>
      <c r="FE480" s="98"/>
      <c r="FF480" s="97"/>
      <c r="FG480" s="98"/>
      <c r="FH480" s="97"/>
      <c r="FI480" s="98"/>
      <c r="FJ480" s="97"/>
      <c r="FK480" s="98"/>
      <c r="FL480" s="97"/>
      <c r="FM480" s="98"/>
      <c r="FN480" s="97"/>
      <c r="FO480" s="98"/>
      <c r="FP480" s="97"/>
      <c r="FQ480" s="98"/>
      <c r="FR480" s="97"/>
      <c r="FS480" s="98"/>
      <c r="FT480" s="97"/>
      <c r="FU480" s="98"/>
      <c r="FV480" s="97"/>
      <c r="FW480" s="98"/>
      <c r="FX480" s="97"/>
      <c r="FY480" s="98"/>
      <c r="FZ480" s="97"/>
      <c r="GA480" s="98"/>
      <c r="GB480" s="97"/>
      <c r="GC480" s="98"/>
      <c r="GD480" s="97"/>
      <c r="GE480" s="98"/>
      <c r="GF480" s="97"/>
      <c r="GG480" s="98"/>
      <c r="GH480" s="97"/>
      <c r="GI480" s="98"/>
      <c r="GJ480" s="97"/>
      <c r="GK480" s="98"/>
      <c r="GL480" s="97"/>
      <c r="GM480" s="98"/>
      <c r="GN480" s="97"/>
      <c r="GO480" s="98"/>
      <c r="GP480" s="97"/>
      <c r="GQ480" s="98"/>
      <c r="GR480" s="97"/>
      <c r="GS480" s="98"/>
      <c r="GT480" s="97"/>
      <c r="GU480" s="98"/>
      <c r="GV480" s="97"/>
      <c r="GW480" s="98"/>
      <c r="GX480" s="97"/>
      <c r="GY480" s="98"/>
      <c r="GZ480" s="97"/>
      <c r="HA480" s="98"/>
      <c r="HB480" s="97"/>
      <c r="HC480" s="98"/>
      <c r="HD480" s="97"/>
      <c r="HE480" s="98"/>
      <c r="HF480" s="97"/>
      <c r="HG480" s="98"/>
      <c r="HH480" s="97"/>
      <c r="HI480" s="98"/>
      <c r="HJ480" s="97"/>
      <c r="HK480" s="98"/>
      <c r="HL480" s="97"/>
      <c r="HM480" s="98"/>
      <c r="HN480" s="97"/>
      <c r="HO480" s="98"/>
      <c r="HP480" s="97"/>
      <c r="HQ480" s="98"/>
      <c r="HR480" s="97"/>
      <c r="HS480" s="98"/>
      <c r="HT480" s="97"/>
      <c r="HU480" s="98"/>
      <c r="HV480" s="97"/>
      <c r="HW480" s="98"/>
      <c r="HX480" s="97"/>
      <c r="HY480" s="98"/>
      <c r="HZ480" s="97"/>
      <c r="IA480" s="98"/>
      <c r="IB480" s="97"/>
      <c r="IC480" s="98"/>
      <c r="ID480" s="97"/>
      <c r="IE480" s="98"/>
      <c r="IF480" s="97"/>
      <c r="IG480" s="98"/>
      <c r="IH480" s="97"/>
      <c r="II480" s="98"/>
      <c r="IJ480" s="97"/>
      <c r="IK480" s="98"/>
      <c r="IL480" s="97"/>
      <c r="IM480" s="98"/>
      <c r="IN480" s="97"/>
      <c r="IO480" s="98"/>
      <c r="IP480" s="97"/>
      <c r="IQ480" s="98"/>
      <c r="IR480" s="97"/>
      <c r="IS480" s="98"/>
      <c r="IT480" s="97"/>
      <c r="IU480" s="98"/>
      <c r="IV480" s="97"/>
    </row>
    <row r="481" spans="1:13" ht="15.75">
      <c r="A481" s="44">
        <f>A478+1</f>
        <v>136</v>
      </c>
      <c r="B481" s="45" t="s">
        <v>180</v>
      </c>
      <c r="C481" s="32"/>
      <c r="D481" s="44"/>
      <c r="E481" s="59"/>
      <c r="F481" s="46">
        <v>55</v>
      </c>
      <c r="G481" s="35" t="s">
        <v>35</v>
      </c>
      <c r="H481" s="35" t="s">
        <v>35</v>
      </c>
      <c r="I481" s="35" t="s">
        <v>35</v>
      </c>
      <c r="J481" s="35" t="s">
        <v>35</v>
      </c>
      <c r="K481" s="35" t="s">
        <v>35</v>
      </c>
      <c r="L481" s="35" t="s">
        <v>35</v>
      </c>
      <c r="M481" s="31"/>
    </row>
    <row r="482" spans="1:13" ht="16.5" thickBot="1">
      <c r="A482" s="44">
        <f>A481+1</f>
        <v>137</v>
      </c>
      <c r="B482" s="45" t="s">
        <v>181</v>
      </c>
      <c r="C482" s="32"/>
      <c r="D482" s="44"/>
      <c r="E482" s="59"/>
      <c r="F482" s="46">
        <v>20</v>
      </c>
      <c r="G482" s="35" t="s">
        <v>35</v>
      </c>
      <c r="H482" s="35" t="s">
        <v>35</v>
      </c>
      <c r="I482" s="35" t="s">
        <v>35</v>
      </c>
      <c r="J482" s="35" t="s">
        <v>35</v>
      </c>
      <c r="K482" s="35" t="s">
        <v>35</v>
      </c>
      <c r="L482" s="35" t="s">
        <v>35</v>
      </c>
      <c r="M482" s="31"/>
    </row>
    <row r="483" spans="1:13" ht="47.25" customHeight="1" thickBot="1">
      <c r="A483" s="179" t="s">
        <v>190</v>
      </c>
      <c r="B483" s="180"/>
      <c r="C483" s="180"/>
      <c r="D483" s="181"/>
      <c r="E483" s="182">
        <f>SUM(F481:F482)</f>
        <v>75</v>
      </c>
      <c r="F483" s="183"/>
      <c r="G483" s="183"/>
      <c r="H483" s="183"/>
      <c r="I483" s="183"/>
      <c r="J483" s="183"/>
      <c r="K483" s="183"/>
      <c r="L483" s="183"/>
      <c r="M483" s="184"/>
    </row>
    <row r="484" spans="1:13" ht="54" customHeight="1" thickBot="1">
      <c r="A484" s="244" t="s">
        <v>191</v>
      </c>
      <c r="B484" s="245"/>
      <c r="C484" s="245"/>
      <c r="D484" s="245"/>
      <c r="E484" s="245"/>
      <c r="F484" s="246"/>
      <c r="G484" s="251">
        <f>SUM(E483,E479,E461,E458,E447,E440,E434,E365,E355,E347,E342,E331)</f>
        <v>6238.002</v>
      </c>
      <c r="H484" s="252"/>
      <c r="I484" s="252"/>
      <c r="J484" s="252"/>
      <c r="K484" s="137"/>
      <c r="L484" s="137"/>
      <c r="M484" s="138"/>
    </row>
    <row r="485" spans="1:21" ht="22.5" thickBot="1">
      <c r="A485" s="267" t="s">
        <v>192</v>
      </c>
      <c r="B485" s="268"/>
      <c r="C485" s="268"/>
      <c r="D485" s="268"/>
      <c r="E485" s="268"/>
      <c r="F485" s="269"/>
      <c r="G485" s="251">
        <f>SUM(G279,G484)</f>
        <v>73120.93</v>
      </c>
      <c r="H485" s="270"/>
      <c r="I485" s="270"/>
      <c r="J485" s="270"/>
      <c r="K485" s="137"/>
      <c r="L485" s="137"/>
      <c r="M485" s="138"/>
      <c r="R485" s="291"/>
      <c r="S485" s="291"/>
      <c r="T485" s="291"/>
      <c r="U485" s="291"/>
    </row>
    <row r="486" spans="1:13" ht="15">
      <c r="A486" s="271" t="s">
        <v>8</v>
      </c>
      <c r="B486" s="272"/>
      <c r="C486" s="272"/>
      <c r="D486" s="272"/>
      <c r="E486" s="272"/>
      <c r="F486" s="272"/>
      <c r="G486" s="273">
        <f>SUM(E278)</f>
        <v>4928</v>
      </c>
      <c r="H486" s="274"/>
      <c r="I486" s="274"/>
      <c r="J486" s="274"/>
      <c r="K486" s="139"/>
      <c r="L486" s="139"/>
      <c r="M486" s="139"/>
    </row>
    <row r="487" spans="1:13" ht="16.5" thickBot="1">
      <c r="A487" s="271" t="s">
        <v>9</v>
      </c>
      <c r="B487" s="272"/>
      <c r="C487" s="272"/>
      <c r="D487" s="272"/>
      <c r="E487" s="272"/>
      <c r="F487" s="272"/>
      <c r="G487" s="257">
        <f>SUM(G485-G486)</f>
        <v>68192.93</v>
      </c>
      <c r="H487" s="258"/>
      <c r="I487" s="258"/>
      <c r="J487" s="258"/>
      <c r="K487" s="140"/>
      <c r="L487" s="140"/>
      <c r="M487" s="140"/>
    </row>
    <row r="488" spans="1:13" ht="24" thickBot="1">
      <c r="A488" s="278" t="s">
        <v>193</v>
      </c>
      <c r="B488" s="279"/>
      <c r="C488" s="279"/>
      <c r="D488" s="279"/>
      <c r="E488" s="279"/>
      <c r="F488" s="279"/>
      <c r="G488" s="279"/>
      <c r="H488" s="279"/>
      <c r="I488" s="279"/>
      <c r="J488" s="279"/>
      <c r="K488" s="279"/>
      <c r="L488" s="279"/>
      <c r="M488" s="280"/>
    </row>
    <row r="489" spans="1:13" ht="18.75" thickBot="1">
      <c r="A489" s="284" t="s">
        <v>194</v>
      </c>
      <c r="B489" s="285"/>
      <c r="C489" s="285"/>
      <c r="D489" s="285"/>
      <c r="E489" s="285"/>
      <c r="F489" s="285"/>
      <c r="G489" s="285"/>
      <c r="H489" s="285"/>
      <c r="I489" s="285"/>
      <c r="J489" s="285"/>
      <c r="K489" s="285"/>
      <c r="L489" s="285"/>
      <c r="M489" s="286"/>
    </row>
    <row r="490" spans="1:13" ht="21" customHeight="1" thickBot="1">
      <c r="A490" s="281" t="s">
        <v>17</v>
      </c>
      <c r="B490" s="282"/>
      <c r="C490" s="282"/>
      <c r="D490" s="282"/>
      <c r="E490" s="282"/>
      <c r="F490" s="282"/>
      <c r="G490" s="282"/>
      <c r="H490" s="282"/>
      <c r="I490" s="282"/>
      <c r="J490" s="282"/>
      <c r="K490" s="282"/>
      <c r="L490" s="282"/>
      <c r="M490" s="283"/>
    </row>
    <row r="491" spans="1:13" ht="60.75" customHeight="1">
      <c r="A491" s="44">
        <v>1</v>
      </c>
      <c r="B491" s="141" t="s">
        <v>377</v>
      </c>
      <c r="C491" s="32" t="s">
        <v>88</v>
      </c>
      <c r="D491" s="142" t="s">
        <v>376</v>
      </c>
      <c r="E491" s="59"/>
      <c r="F491" s="46">
        <v>2500</v>
      </c>
      <c r="G491" s="39"/>
      <c r="H491" s="35"/>
      <c r="I491" s="35" t="s">
        <v>35</v>
      </c>
      <c r="J491" s="35" t="s">
        <v>35</v>
      </c>
      <c r="K491" s="44"/>
      <c r="L491" s="39"/>
      <c r="M491" s="31"/>
    </row>
    <row r="492" spans="1:13" ht="41.25" customHeight="1">
      <c r="A492" s="44">
        <f>A491+1</f>
        <v>2</v>
      </c>
      <c r="B492" s="143" t="s">
        <v>378</v>
      </c>
      <c r="C492" s="127" t="s">
        <v>88</v>
      </c>
      <c r="D492" s="144" t="s">
        <v>379</v>
      </c>
      <c r="E492" s="125"/>
      <c r="F492" s="80">
        <v>250</v>
      </c>
      <c r="G492" s="128"/>
      <c r="H492" s="36"/>
      <c r="I492" s="35"/>
      <c r="J492" s="35" t="s">
        <v>35</v>
      </c>
      <c r="K492" s="44"/>
      <c r="L492" s="128"/>
      <c r="M492" s="82"/>
    </row>
    <row r="493" spans="1:13" ht="15.75">
      <c r="A493" s="44">
        <f>A492+1</f>
        <v>3</v>
      </c>
      <c r="B493" s="78" t="s">
        <v>0</v>
      </c>
      <c r="C493" s="127" t="s">
        <v>124</v>
      </c>
      <c r="D493" s="144">
        <v>4</v>
      </c>
      <c r="E493" s="125">
        <f>F493/D493</f>
        <v>250</v>
      </c>
      <c r="F493" s="80">
        <v>1000</v>
      </c>
      <c r="G493" s="128"/>
      <c r="H493" s="36"/>
      <c r="I493" s="35"/>
      <c r="J493" s="35" t="s">
        <v>35</v>
      </c>
      <c r="K493" s="44"/>
      <c r="L493" s="128"/>
      <c r="M493" s="82"/>
    </row>
    <row r="494" spans="1:13" ht="37.5" customHeight="1">
      <c r="A494" s="44">
        <f>A493+1</f>
        <v>4</v>
      </c>
      <c r="B494" s="143" t="s">
        <v>380</v>
      </c>
      <c r="C494" s="127" t="s">
        <v>88</v>
      </c>
      <c r="D494" s="145" t="s">
        <v>381</v>
      </c>
      <c r="E494" s="125"/>
      <c r="F494" s="80">
        <v>135</v>
      </c>
      <c r="G494" s="128"/>
      <c r="H494" s="35"/>
      <c r="I494" s="35" t="s">
        <v>35</v>
      </c>
      <c r="J494" s="36"/>
      <c r="K494" s="128"/>
      <c r="L494" s="128"/>
      <c r="M494" s="82"/>
    </row>
    <row r="495" spans="1:13" ht="16.5" thickBot="1">
      <c r="A495" s="44">
        <f>A494+1</f>
        <v>5</v>
      </c>
      <c r="B495" s="78" t="s">
        <v>382</v>
      </c>
      <c r="C495" s="127" t="s">
        <v>50</v>
      </c>
      <c r="D495" s="145">
        <v>2</v>
      </c>
      <c r="E495" s="125">
        <f>F495/D495</f>
        <v>99</v>
      </c>
      <c r="F495" s="80">
        <v>198</v>
      </c>
      <c r="G495" s="128"/>
      <c r="H495" s="35"/>
      <c r="I495" s="35"/>
      <c r="J495" s="35" t="s">
        <v>35</v>
      </c>
      <c r="K495" s="128"/>
      <c r="L495" s="128"/>
      <c r="M495" s="82"/>
    </row>
    <row r="496" spans="1:13" ht="18.75" outlineLevel="1" thickBot="1">
      <c r="A496" s="211" t="s">
        <v>361</v>
      </c>
      <c r="B496" s="212"/>
      <c r="C496" s="212"/>
      <c r="D496" s="212"/>
      <c r="E496" s="174">
        <f>SUM(F491:F495)</f>
        <v>4083</v>
      </c>
      <c r="F496" s="174"/>
      <c r="G496" s="174"/>
      <c r="H496" s="174"/>
      <c r="I496" s="174"/>
      <c r="J496" s="174"/>
      <c r="K496" s="174"/>
      <c r="L496" s="174"/>
      <c r="M496" s="175"/>
    </row>
    <row r="497" spans="1:13" ht="15.75">
      <c r="A497" s="275" t="s">
        <v>20</v>
      </c>
      <c r="B497" s="276"/>
      <c r="C497" s="276"/>
      <c r="D497" s="276"/>
      <c r="E497" s="276"/>
      <c r="F497" s="276"/>
      <c r="G497" s="276"/>
      <c r="H497" s="276"/>
      <c r="I497" s="276"/>
      <c r="J497" s="276"/>
      <c r="K497" s="276"/>
      <c r="L497" s="276"/>
      <c r="M497" s="277"/>
    </row>
    <row r="498" spans="1:13" ht="53.25" customHeight="1">
      <c r="A498" s="44">
        <f>A495+1</f>
        <v>6</v>
      </c>
      <c r="B498" s="146" t="s">
        <v>383</v>
      </c>
      <c r="C498" s="32" t="s">
        <v>88</v>
      </c>
      <c r="D498" s="31" t="s">
        <v>1</v>
      </c>
      <c r="E498" s="59"/>
      <c r="F498" s="63">
        <v>90</v>
      </c>
      <c r="G498" s="147"/>
      <c r="H498" s="35"/>
      <c r="I498" s="35" t="s">
        <v>35</v>
      </c>
      <c r="J498" s="35"/>
      <c r="K498" s="44"/>
      <c r="L498" s="35"/>
      <c r="M498" s="31"/>
    </row>
    <row r="499" spans="1:13" ht="28.5" customHeight="1">
      <c r="A499" s="44">
        <f>A498+1</f>
        <v>7</v>
      </c>
      <c r="B499" s="143" t="s">
        <v>384</v>
      </c>
      <c r="C499" s="32" t="s">
        <v>88</v>
      </c>
      <c r="D499" s="142" t="s">
        <v>386</v>
      </c>
      <c r="E499" s="59"/>
      <c r="F499" s="63">
        <v>450</v>
      </c>
      <c r="G499" s="147"/>
      <c r="H499" s="35"/>
      <c r="I499" s="35"/>
      <c r="J499" s="35" t="s">
        <v>35</v>
      </c>
      <c r="K499" s="44"/>
      <c r="L499" s="35"/>
      <c r="M499" s="31"/>
    </row>
    <row r="500" spans="1:13" ht="21" customHeight="1">
      <c r="A500" s="44">
        <f>A499+1</f>
        <v>8</v>
      </c>
      <c r="B500" s="146" t="s">
        <v>387</v>
      </c>
      <c r="C500" s="32" t="s">
        <v>220</v>
      </c>
      <c r="D500" s="31" t="s">
        <v>385</v>
      </c>
      <c r="E500" s="59"/>
      <c r="F500" s="63">
        <v>80</v>
      </c>
      <c r="G500" s="147"/>
      <c r="H500" s="35" t="s">
        <v>35</v>
      </c>
      <c r="I500" s="35"/>
      <c r="J500" s="35"/>
      <c r="K500" s="44"/>
      <c r="L500" s="35"/>
      <c r="M500" s="31"/>
    </row>
    <row r="501" spans="1:13" ht="48">
      <c r="A501" s="44">
        <f>A500+1</f>
        <v>9</v>
      </c>
      <c r="B501" s="143" t="s">
        <v>388</v>
      </c>
      <c r="C501" s="32" t="s">
        <v>88</v>
      </c>
      <c r="D501" s="31" t="s">
        <v>389</v>
      </c>
      <c r="E501" s="59"/>
      <c r="F501" s="63">
        <v>2200</v>
      </c>
      <c r="G501" s="147"/>
      <c r="H501" s="35"/>
      <c r="I501" s="35" t="s">
        <v>35</v>
      </c>
      <c r="J501" s="35" t="s">
        <v>35</v>
      </c>
      <c r="K501" s="44"/>
      <c r="L501" s="35"/>
      <c r="M501" s="31"/>
    </row>
    <row r="502" spans="1:13" ht="15.75">
      <c r="A502" s="44">
        <f>A501+1</f>
        <v>10</v>
      </c>
      <c r="B502" s="146" t="s">
        <v>390</v>
      </c>
      <c r="C502" s="32" t="s">
        <v>88</v>
      </c>
      <c r="D502" s="31" t="s">
        <v>391</v>
      </c>
      <c r="E502" s="59"/>
      <c r="F502" s="63">
        <v>95</v>
      </c>
      <c r="G502" s="147"/>
      <c r="H502" s="35" t="s">
        <v>35</v>
      </c>
      <c r="I502" s="35"/>
      <c r="J502" s="35"/>
      <c r="K502" s="44"/>
      <c r="L502" s="35"/>
      <c r="M502" s="31"/>
    </row>
    <row r="503" spans="1:13" ht="18.75" outlineLevel="1" thickBot="1">
      <c r="A503" s="287" t="s">
        <v>255</v>
      </c>
      <c r="B503" s="288"/>
      <c r="C503" s="288"/>
      <c r="D503" s="288"/>
      <c r="E503" s="289">
        <f>SUM(F498:F502)</f>
        <v>2915</v>
      </c>
      <c r="F503" s="289"/>
      <c r="G503" s="289"/>
      <c r="H503" s="289"/>
      <c r="I503" s="289"/>
      <c r="J503" s="289"/>
      <c r="K503" s="289"/>
      <c r="L503" s="289"/>
      <c r="M503" s="290"/>
    </row>
    <row r="504" spans="1:13" ht="15.75">
      <c r="A504" s="275" t="s">
        <v>18</v>
      </c>
      <c r="B504" s="276"/>
      <c r="C504" s="276"/>
      <c r="D504" s="276"/>
      <c r="E504" s="276"/>
      <c r="F504" s="276"/>
      <c r="G504" s="276"/>
      <c r="H504" s="276"/>
      <c r="I504" s="276"/>
      <c r="J504" s="276"/>
      <c r="K504" s="276"/>
      <c r="L504" s="276"/>
      <c r="M504" s="277"/>
    </row>
    <row r="505" spans="1:13" ht="15.75">
      <c r="A505" s="44">
        <f>A502+1</f>
        <v>11</v>
      </c>
      <c r="B505" s="146" t="s">
        <v>375</v>
      </c>
      <c r="C505" s="32" t="s">
        <v>88</v>
      </c>
      <c r="D505" s="31">
        <v>80</v>
      </c>
      <c r="E505" s="59">
        <f>F505/D505</f>
        <v>1.875</v>
      </c>
      <c r="F505" s="63">
        <v>150</v>
      </c>
      <c r="G505" s="44"/>
      <c r="H505" s="38"/>
      <c r="I505" s="38"/>
      <c r="J505" s="37" t="s">
        <v>35</v>
      </c>
      <c r="K505" s="36"/>
      <c r="L505" s="35"/>
      <c r="M505" s="31"/>
    </row>
    <row r="506" spans="1:13" ht="56.25" customHeight="1">
      <c r="A506" s="44">
        <f>A505+1</f>
        <v>12</v>
      </c>
      <c r="B506" s="141" t="s">
        <v>393</v>
      </c>
      <c r="C506" s="32" t="s">
        <v>88</v>
      </c>
      <c r="D506" s="142" t="s">
        <v>394</v>
      </c>
      <c r="E506" s="59"/>
      <c r="F506" s="63">
        <v>65</v>
      </c>
      <c r="G506" s="44"/>
      <c r="H506" s="38"/>
      <c r="I506" s="38"/>
      <c r="J506" s="37" t="s">
        <v>35</v>
      </c>
      <c r="K506" s="36"/>
      <c r="L506" s="35"/>
      <c r="M506" s="31"/>
    </row>
    <row r="507" spans="1:13" ht="15.75">
      <c r="A507" s="44">
        <f>A506+1</f>
        <v>13</v>
      </c>
      <c r="B507" s="141" t="s">
        <v>395</v>
      </c>
      <c r="C507" s="32" t="s">
        <v>220</v>
      </c>
      <c r="D507" s="31" t="s">
        <v>396</v>
      </c>
      <c r="E507" s="59"/>
      <c r="F507" s="63">
        <v>58</v>
      </c>
      <c r="G507" s="44"/>
      <c r="H507" s="38" t="s">
        <v>35</v>
      </c>
      <c r="I507" s="38"/>
      <c r="J507" s="37"/>
      <c r="K507" s="36"/>
      <c r="L507" s="35"/>
      <c r="M507" s="31"/>
    </row>
    <row r="508" spans="1:13" ht="15.75">
      <c r="A508" s="44">
        <f>A507+1</f>
        <v>14</v>
      </c>
      <c r="B508" s="146" t="s">
        <v>195</v>
      </c>
      <c r="C508" s="32" t="s">
        <v>360</v>
      </c>
      <c r="D508" s="31">
        <v>3</v>
      </c>
      <c r="E508" s="59">
        <f>F508/D508</f>
        <v>183.33333333333334</v>
      </c>
      <c r="F508" s="63">
        <v>550</v>
      </c>
      <c r="G508" s="44"/>
      <c r="H508" s="38"/>
      <c r="I508" s="38" t="s">
        <v>35</v>
      </c>
      <c r="J508" s="37" t="s">
        <v>35</v>
      </c>
      <c r="K508" s="36"/>
      <c r="L508" s="35"/>
      <c r="M508" s="31"/>
    </row>
    <row r="509" spans="1:13" ht="18.75" outlineLevel="1" thickBot="1">
      <c r="A509" s="287" t="s">
        <v>362</v>
      </c>
      <c r="B509" s="288"/>
      <c r="C509" s="288"/>
      <c r="D509" s="288"/>
      <c r="E509" s="289">
        <f>SUM(F505:F508)</f>
        <v>823</v>
      </c>
      <c r="F509" s="289"/>
      <c r="G509" s="289"/>
      <c r="H509" s="289"/>
      <c r="I509" s="289"/>
      <c r="J509" s="289"/>
      <c r="K509" s="289"/>
      <c r="L509" s="289"/>
      <c r="M509" s="290"/>
    </row>
    <row r="510" spans="1:13" ht="24" customHeight="1" thickBot="1">
      <c r="A510" s="244" t="s">
        <v>196</v>
      </c>
      <c r="B510" s="245"/>
      <c r="C510" s="245"/>
      <c r="D510" s="245"/>
      <c r="E510" s="245"/>
      <c r="F510" s="246"/>
      <c r="G510" s="251">
        <f>SUM(E496,E503,E509)</f>
        <v>7821</v>
      </c>
      <c r="H510" s="252"/>
      <c r="I510" s="252"/>
      <c r="J510" s="252"/>
      <c r="K510" s="252"/>
      <c r="L510" s="252"/>
      <c r="M510" s="253"/>
    </row>
    <row r="511" spans="1:13" ht="18.75" thickBot="1">
      <c r="A511" s="284" t="s">
        <v>397</v>
      </c>
      <c r="B511" s="285"/>
      <c r="C511" s="285"/>
      <c r="D511" s="285"/>
      <c r="E511" s="285"/>
      <c r="F511" s="285"/>
      <c r="G511" s="285"/>
      <c r="H511" s="285"/>
      <c r="I511" s="285"/>
      <c r="J511" s="285"/>
      <c r="K511" s="285"/>
      <c r="L511" s="285"/>
      <c r="M511" s="286"/>
    </row>
    <row r="512" spans="1:13" ht="15.75">
      <c r="A512" s="275" t="s">
        <v>20</v>
      </c>
      <c r="B512" s="276"/>
      <c r="C512" s="276"/>
      <c r="D512" s="276"/>
      <c r="E512" s="276"/>
      <c r="F512" s="276"/>
      <c r="G512" s="276"/>
      <c r="H512" s="276"/>
      <c r="I512" s="276"/>
      <c r="J512" s="276"/>
      <c r="K512" s="276"/>
      <c r="L512" s="276"/>
      <c r="M512" s="277"/>
    </row>
    <row r="513" spans="1:13" ht="31.5">
      <c r="A513" s="44">
        <f>A508+1</f>
        <v>15</v>
      </c>
      <c r="B513" s="146" t="s">
        <v>3</v>
      </c>
      <c r="C513" s="32" t="s">
        <v>88</v>
      </c>
      <c r="D513" s="31" t="s">
        <v>398</v>
      </c>
      <c r="E513" s="59"/>
      <c r="F513" s="63">
        <v>1200</v>
      </c>
      <c r="G513" s="36"/>
      <c r="H513" s="87" t="s">
        <v>35</v>
      </c>
      <c r="I513" s="35" t="s">
        <v>35</v>
      </c>
      <c r="J513" s="35"/>
      <c r="K513" s="91"/>
      <c r="L513" s="44"/>
      <c r="M513" s="31"/>
    </row>
    <row r="514" spans="1:13" ht="31.5">
      <c r="A514" s="44">
        <f aca="true" t="shared" si="25" ref="A514:A519">A513+1</f>
        <v>16</v>
      </c>
      <c r="B514" s="141" t="s">
        <v>399</v>
      </c>
      <c r="C514" s="53" t="s">
        <v>88</v>
      </c>
      <c r="D514" s="148" t="s">
        <v>400</v>
      </c>
      <c r="E514" s="149"/>
      <c r="F514" s="107">
        <v>240</v>
      </c>
      <c r="G514" s="88"/>
      <c r="H514" s="87"/>
      <c r="I514" s="87"/>
      <c r="J514" s="35" t="s">
        <v>35</v>
      </c>
      <c r="K514" s="150"/>
      <c r="L514" s="150"/>
      <c r="M514" s="56"/>
    </row>
    <row r="515" spans="1:13" ht="15.75">
      <c r="A515" s="44">
        <f t="shared" si="25"/>
        <v>17</v>
      </c>
      <c r="B515" s="146" t="s">
        <v>4</v>
      </c>
      <c r="C515" s="32" t="s">
        <v>50</v>
      </c>
      <c r="D515" s="31">
        <v>1</v>
      </c>
      <c r="E515" s="59"/>
      <c r="F515" s="63"/>
      <c r="G515" s="36"/>
      <c r="H515" s="36"/>
      <c r="I515" s="35"/>
      <c r="J515" s="35"/>
      <c r="K515" s="91"/>
      <c r="L515" s="44"/>
      <c r="M515" s="31"/>
    </row>
    <row r="516" spans="1:13" ht="31.5">
      <c r="A516" s="44">
        <f t="shared" si="25"/>
        <v>18</v>
      </c>
      <c r="B516" s="146" t="s">
        <v>2</v>
      </c>
      <c r="C516" s="32" t="s">
        <v>220</v>
      </c>
      <c r="D516" s="31">
        <v>1</v>
      </c>
      <c r="E516" s="59">
        <f>F516/D516</f>
        <v>1100</v>
      </c>
      <c r="F516" s="63">
        <v>1100</v>
      </c>
      <c r="G516" s="36"/>
      <c r="H516" s="36"/>
      <c r="I516" s="35" t="s">
        <v>35</v>
      </c>
      <c r="J516" s="35" t="s">
        <v>35</v>
      </c>
      <c r="K516" s="91"/>
      <c r="L516" s="44"/>
      <c r="M516" s="31"/>
    </row>
    <row r="517" spans="1:13" ht="48">
      <c r="A517" s="44">
        <f t="shared" si="25"/>
        <v>19</v>
      </c>
      <c r="B517" s="146" t="s">
        <v>401</v>
      </c>
      <c r="C517" s="32" t="s">
        <v>88</v>
      </c>
      <c r="D517" s="31" t="s">
        <v>402</v>
      </c>
      <c r="E517" s="59"/>
      <c r="F517" s="63">
        <v>50</v>
      </c>
      <c r="G517" s="36"/>
      <c r="H517" s="36"/>
      <c r="I517" s="35" t="s">
        <v>35</v>
      </c>
      <c r="J517" s="44"/>
      <c r="K517" s="44"/>
      <c r="L517" s="44"/>
      <c r="M517" s="31"/>
    </row>
    <row r="518" spans="1:13" ht="23.25" customHeight="1">
      <c r="A518" s="44">
        <f t="shared" si="25"/>
        <v>20</v>
      </c>
      <c r="B518" s="141" t="s">
        <v>384</v>
      </c>
      <c r="C518" s="53" t="s">
        <v>88</v>
      </c>
      <c r="D518" s="142" t="s">
        <v>405</v>
      </c>
      <c r="E518" s="149"/>
      <c r="F518" s="107">
        <v>450</v>
      </c>
      <c r="G518" s="88"/>
      <c r="H518" s="88"/>
      <c r="I518" s="87"/>
      <c r="J518" s="87" t="s">
        <v>35</v>
      </c>
      <c r="K518" s="118"/>
      <c r="L518" s="118"/>
      <c r="M518" s="56"/>
    </row>
    <row r="519" spans="1:13" ht="21.75" customHeight="1" thickBot="1">
      <c r="A519" s="44">
        <f t="shared" si="25"/>
        <v>21</v>
      </c>
      <c r="B519" s="151" t="s">
        <v>403</v>
      </c>
      <c r="C519" s="53" t="s">
        <v>88</v>
      </c>
      <c r="D519" s="148" t="s">
        <v>404</v>
      </c>
      <c r="E519" s="149"/>
      <c r="F519" s="107">
        <v>95</v>
      </c>
      <c r="G519" s="88"/>
      <c r="H519" s="87"/>
      <c r="I519" s="87"/>
      <c r="J519" s="152" t="s">
        <v>35</v>
      </c>
      <c r="K519" s="150"/>
      <c r="L519" s="150"/>
      <c r="M519" s="56"/>
    </row>
    <row r="520" spans="1:13" ht="18.75" customHeight="1" outlineLevel="1" thickBot="1">
      <c r="A520" s="211" t="s">
        <v>255</v>
      </c>
      <c r="B520" s="212"/>
      <c r="C520" s="212"/>
      <c r="D520" s="215"/>
      <c r="E520" s="216">
        <f>SUM(F513:F519)</f>
        <v>3135</v>
      </c>
      <c r="F520" s="174"/>
      <c r="G520" s="174"/>
      <c r="H520" s="174"/>
      <c r="I520" s="174"/>
      <c r="J520" s="174"/>
      <c r="K520" s="174"/>
      <c r="L520" s="174"/>
      <c r="M520" s="175"/>
    </row>
    <row r="521" spans="1:13" ht="15">
      <c r="A521" s="292" t="s">
        <v>17</v>
      </c>
      <c r="B521" s="293"/>
      <c r="C521" s="293"/>
      <c r="D521" s="293"/>
      <c r="E521" s="293"/>
      <c r="F521" s="293"/>
      <c r="G521" s="293"/>
      <c r="H521" s="293"/>
      <c r="I521" s="293"/>
      <c r="J521" s="293"/>
      <c r="K521" s="293"/>
      <c r="L521" s="293"/>
      <c r="M521" s="294"/>
    </row>
    <row r="522" spans="1:13" ht="33" thickBot="1">
      <c r="A522" s="44">
        <f>A519+1</f>
        <v>22</v>
      </c>
      <c r="B522" s="151" t="s">
        <v>406</v>
      </c>
      <c r="C522" s="53" t="s">
        <v>50</v>
      </c>
      <c r="D522" s="153">
        <v>1</v>
      </c>
      <c r="E522" s="154">
        <f>F522/D522</f>
        <v>600</v>
      </c>
      <c r="F522" s="107">
        <v>600</v>
      </c>
      <c r="G522" s="88"/>
      <c r="H522" s="150"/>
      <c r="I522" s="118"/>
      <c r="J522" s="87" t="s">
        <v>35</v>
      </c>
      <c r="K522" s="87" t="s">
        <v>35</v>
      </c>
      <c r="L522" s="118"/>
      <c r="M522" s="56"/>
    </row>
    <row r="523" spans="1:13" ht="18.75" customHeight="1" outlineLevel="1" thickBot="1">
      <c r="A523" s="211" t="s">
        <v>392</v>
      </c>
      <c r="B523" s="212"/>
      <c r="C523" s="212"/>
      <c r="D523" s="215"/>
      <c r="E523" s="216">
        <f>SUM(F522:F522)</f>
        <v>600</v>
      </c>
      <c r="F523" s="174"/>
      <c r="G523" s="174"/>
      <c r="H523" s="174"/>
      <c r="I523" s="174"/>
      <c r="J523" s="174"/>
      <c r="K523" s="174"/>
      <c r="L523" s="174"/>
      <c r="M523" s="175"/>
    </row>
    <row r="524" spans="1:13" ht="24" customHeight="1" thickBot="1">
      <c r="A524" s="244" t="s">
        <v>407</v>
      </c>
      <c r="B524" s="245"/>
      <c r="C524" s="245"/>
      <c r="D524" s="245"/>
      <c r="E524" s="245"/>
      <c r="F524" s="246"/>
      <c r="G524" s="251">
        <f>SUM(E520,E523)</f>
        <v>3735</v>
      </c>
      <c r="H524" s="252"/>
      <c r="I524" s="252"/>
      <c r="J524" s="252"/>
      <c r="K524" s="252"/>
      <c r="L524" s="252"/>
      <c r="M524" s="253"/>
    </row>
    <row r="525" spans="1:13" ht="24" customHeight="1" thickBot="1">
      <c r="A525" s="244" t="s">
        <v>14</v>
      </c>
      <c r="B525" s="245"/>
      <c r="C525" s="245"/>
      <c r="D525" s="245"/>
      <c r="E525" s="245"/>
      <c r="F525" s="246"/>
      <c r="G525" s="251">
        <f>SUM(G510,G524)</f>
        <v>11556</v>
      </c>
      <c r="H525" s="252"/>
      <c r="I525" s="252"/>
      <c r="J525" s="252"/>
      <c r="K525" s="252"/>
      <c r="L525" s="252"/>
      <c r="M525" s="253"/>
    </row>
    <row r="526" spans="1:13" ht="16.5" thickBot="1">
      <c r="A526" s="250" t="s">
        <v>9</v>
      </c>
      <c r="B526" s="250"/>
      <c r="C526" s="250"/>
      <c r="D526" s="250"/>
      <c r="E526" s="250"/>
      <c r="F526" s="250"/>
      <c r="G526" s="257">
        <f>G525</f>
        <v>11556</v>
      </c>
      <c r="H526" s="258"/>
      <c r="I526" s="258"/>
      <c r="J526" s="258"/>
      <c r="K526" s="155"/>
      <c r="L526" s="140"/>
      <c r="M526" s="140"/>
    </row>
    <row r="527" spans="1:13" ht="24" customHeight="1">
      <c r="A527" s="247" t="s">
        <v>15</v>
      </c>
      <c r="B527" s="248"/>
      <c r="C527" s="248"/>
      <c r="D527" s="248"/>
      <c r="E527" s="248"/>
      <c r="F527" s="249"/>
      <c r="G527" s="254">
        <f>G525+G485</f>
        <v>84676.93</v>
      </c>
      <c r="H527" s="255"/>
      <c r="I527" s="255"/>
      <c r="J527" s="255"/>
      <c r="K527" s="255"/>
      <c r="L527" s="255"/>
      <c r="M527" s="256"/>
    </row>
    <row r="528" spans="1:13" ht="15">
      <c r="A528" s="271" t="s">
        <v>198</v>
      </c>
      <c r="B528" s="271"/>
      <c r="C528" s="271"/>
      <c r="D528" s="271"/>
      <c r="E528" s="271"/>
      <c r="F528" s="271"/>
      <c r="G528" s="257">
        <f>G486</f>
        <v>4928</v>
      </c>
      <c r="H528" s="297"/>
      <c r="I528" s="297"/>
      <c r="J528" s="297"/>
      <c r="K528" s="139"/>
      <c r="L528" s="139"/>
      <c r="M528" s="139"/>
    </row>
    <row r="529" spans="1:13" ht="15">
      <c r="A529" s="271" t="s">
        <v>199</v>
      </c>
      <c r="B529" s="271"/>
      <c r="C529" s="271"/>
      <c r="D529" s="271"/>
      <c r="E529" s="271"/>
      <c r="F529" s="271"/>
      <c r="G529" s="257">
        <f>G279-E278</f>
        <v>61954.928</v>
      </c>
      <c r="H529" s="257"/>
      <c r="I529" s="257"/>
      <c r="J529" s="257"/>
      <c r="K529" s="139"/>
      <c r="L529" s="139"/>
      <c r="M529" s="139"/>
    </row>
    <row r="530" spans="1:13" ht="15">
      <c r="A530" s="271" t="s">
        <v>200</v>
      </c>
      <c r="B530" s="271"/>
      <c r="C530" s="271"/>
      <c r="D530" s="271"/>
      <c r="E530" s="271"/>
      <c r="F530" s="271"/>
      <c r="G530" s="295">
        <f>G526+G484</f>
        <v>17794.002</v>
      </c>
      <c r="H530" s="296"/>
      <c r="I530" s="296"/>
      <c r="J530" s="296"/>
      <c r="K530" s="139"/>
      <c r="L530" s="139"/>
      <c r="M530" s="139"/>
    </row>
    <row r="531" spans="1:13" ht="15.75">
      <c r="A531" s="271" t="s">
        <v>201</v>
      </c>
      <c r="B531" s="271"/>
      <c r="C531" s="271"/>
      <c r="D531" s="271"/>
      <c r="E531" s="271"/>
      <c r="F531" s="271"/>
      <c r="G531" s="257">
        <f>G529+G530</f>
        <v>79748.93</v>
      </c>
      <c r="H531" s="258"/>
      <c r="I531" s="258"/>
      <c r="J531" s="258"/>
      <c r="K531" s="140"/>
      <c r="L531" s="140"/>
      <c r="M531" s="140"/>
    </row>
    <row r="532" spans="1:13" ht="12">
      <c r="A532" s="8"/>
      <c r="B532" s="9"/>
      <c r="C532" s="8"/>
      <c r="D532" s="10"/>
      <c r="E532" s="10"/>
      <c r="F532" s="10"/>
      <c r="G532" s="7"/>
      <c r="H532" s="7"/>
      <c r="I532" s="7"/>
      <c r="J532" s="7"/>
      <c r="K532" s="7"/>
      <c r="L532" s="7"/>
      <c r="M532" s="8"/>
    </row>
    <row r="533" spans="1:13" ht="12">
      <c r="A533" s="8"/>
      <c r="B533" s="9"/>
      <c r="C533" s="8"/>
      <c r="D533" s="10"/>
      <c r="E533" s="10"/>
      <c r="F533" s="10"/>
      <c r="G533" s="7"/>
      <c r="H533" s="7"/>
      <c r="I533" s="7"/>
      <c r="J533" s="7"/>
      <c r="K533" s="7"/>
      <c r="L533" s="7"/>
      <c r="M533" s="8"/>
    </row>
    <row r="534" spans="1:13" ht="12">
      <c r="A534" s="8"/>
      <c r="B534" s="9"/>
      <c r="C534" s="8"/>
      <c r="D534" s="10"/>
      <c r="E534" s="10"/>
      <c r="F534" s="10"/>
      <c r="G534" s="7"/>
      <c r="H534" s="7"/>
      <c r="I534" s="7"/>
      <c r="J534" s="7"/>
      <c r="K534" s="7"/>
      <c r="L534" s="7"/>
      <c r="M534" s="8"/>
    </row>
    <row r="535" spans="1:13" ht="12">
      <c r="A535" s="8"/>
      <c r="B535" s="9"/>
      <c r="C535" s="8"/>
      <c r="D535" s="10"/>
      <c r="E535" s="10"/>
      <c r="F535" s="10"/>
      <c r="G535" s="7"/>
      <c r="H535" s="7"/>
      <c r="I535" s="7"/>
      <c r="J535" s="7"/>
      <c r="K535" s="7"/>
      <c r="L535" s="7"/>
      <c r="M535" s="8"/>
    </row>
    <row r="536" spans="1:13" ht="12">
      <c r="A536" s="8"/>
      <c r="B536" s="9"/>
      <c r="C536" s="8"/>
      <c r="D536" s="10"/>
      <c r="E536" s="10"/>
      <c r="F536" s="10"/>
      <c r="G536" s="7"/>
      <c r="H536" s="7"/>
      <c r="I536" s="7"/>
      <c r="J536" s="7"/>
      <c r="K536" s="7"/>
      <c r="L536" s="7"/>
      <c r="M536" s="8"/>
    </row>
    <row r="537" spans="1:13" ht="12">
      <c r="A537" s="8"/>
      <c r="B537" s="9"/>
      <c r="C537" s="8"/>
      <c r="D537" s="10"/>
      <c r="E537" s="10"/>
      <c r="F537" s="10"/>
      <c r="G537" s="7"/>
      <c r="H537" s="7"/>
      <c r="I537" s="7"/>
      <c r="J537" s="7"/>
      <c r="K537" s="7"/>
      <c r="L537" s="7"/>
      <c r="M537" s="8"/>
    </row>
    <row r="538" spans="1:13" ht="12">
      <c r="A538" s="8"/>
      <c r="B538" s="9"/>
      <c r="C538" s="8"/>
      <c r="D538" s="10"/>
      <c r="E538" s="10"/>
      <c r="F538" s="10"/>
      <c r="G538" s="7"/>
      <c r="H538" s="7"/>
      <c r="I538" s="7"/>
      <c r="J538" s="7"/>
      <c r="K538" s="7"/>
      <c r="L538" s="7"/>
      <c r="M538" s="8"/>
    </row>
    <row r="539" spans="1:13" ht="12">
      <c r="A539" s="8"/>
      <c r="B539" s="9"/>
      <c r="C539" s="8"/>
      <c r="D539" s="10"/>
      <c r="E539" s="10"/>
      <c r="F539" s="10"/>
      <c r="G539" s="7"/>
      <c r="H539" s="7"/>
      <c r="I539" s="7"/>
      <c r="J539" s="7"/>
      <c r="K539" s="7"/>
      <c r="L539" s="7"/>
      <c r="M539" s="8"/>
    </row>
    <row r="540" spans="1:13" ht="12">
      <c r="A540" s="8"/>
      <c r="B540" s="9"/>
      <c r="C540" s="8"/>
      <c r="D540" s="10"/>
      <c r="E540" s="10"/>
      <c r="F540" s="10"/>
      <c r="G540" s="7"/>
      <c r="H540" s="7"/>
      <c r="I540" s="7"/>
      <c r="J540" s="7"/>
      <c r="K540" s="7"/>
      <c r="L540" s="7"/>
      <c r="M540" s="8"/>
    </row>
    <row r="541" spans="1:13" ht="12">
      <c r="A541" s="8"/>
      <c r="B541" s="9"/>
      <c r="C541" s="8"/>
      <c r="D541" s="10"/>
      <c r="E541" s="10"/>
      <c r="F541" s="10"/>
      <c r="G541" s="7"/>
      <c r="H541" s="7"/>
      <c r="I541" s="7"/>
      <c r="J541" s="7"/>
      <c r="K541" s="7"/>
      <c r="L541" s="7"/>
      <c r="M541" s="8"/>
    </row>
    <row r="542" spans="1:13" ht="12">
      <c r="A542" s="8"/>
      <c r="B542" s="9"/>
      <c r="C542" s="8"/>
      <c r="D542" s="10"/>
      <c r="E542" s="10"/>
      <c r="F542" s="10"/>
      <c r="G542" s="7"/>
      <c r="H542" s="7"/>
      <c r="I542" s="7"/>
      <c r="J542" s="7"/>
      <c r="K542" s="7"/>
      <c r="L542" s="7"/>
      <c r="M542" s="8"/>
    </row>
    <row r="543" spans="1:13" ht="12">
      <c r="A543" s="8"/>
      <c r="B543" s="9"/>
      <c r="C543" s="8"/>
      <c r="D543" s="10"/>
      <c r="E543" s="10"/>
      <c r="F543" s="10"/>
      <c r="G543" s="7"/>
      <c r="H543" s="7"/>
      <c r="I543" s="7"/>
      <c r="J543" s="7"/>
      <c r="K543" s="7"/>
      <c r="L543" s="7"/>
      <c r="M543" s="8"/>
    </row>
    <row r="544" spans="1:13" ht="12">
      <c r="A544" s="8"/>
      <c r="B544" s="9"/>
      <c r="C544" s="8"/>
      <c r="D544" s="10"/>
      <c r="E544" s="10"/>
      <c r="F544" s="10"/>
      <c r="G544" s="7"/>
      <c r="H544" s="7"/>
      <c r="I544" s="7"/>
      <c r="J544" s="7"/>
      <c r="K544" s="7"/>
      <c r="L544" s="7"/>
      <c r="M544" s="8"/>
    </row>
    <row r="545" spans="1:13" ht="12">
      <c r="A545" s="8"/>
      <c r="B545" s="9"/>
      <c r="C545" s="8"/>
      <c r="D545" s="10"/>
      <c r="E545" s="10"/>
      <c r="F545" s="10"/>
      <c r="G545" s="7"/>
      <c r="H545" s="7"/>
      <c r="I545" s="7"/>
      <c r="J545" s="7"/>
      <c r="K545" s="7"/>
      <c r="L545" s="7"/>
      <c r="M545" s="8"/>
    </row>
    <row r="546" spans="1:13" ht="12">
      <c r="A546" s="8"/>
      <c r="B546" s="9"/>
      <c r="C546" s="8"/>
      <c r="D546" s="10"/>
      <c r="E546" s="10"/>
      <c r="F546" s="10"/>
      <c r="G546" s="7"/>
      <c r="H546" s="7"/>
      <c r="I546" s="7"/>
      <c r="J546" s="7"/>
      <c r="K546" s="7"/>
      <c r="L546" s="7"/>
      <c r="M546" s="8"/>
    </row>
    <row r="547" spans="1:13" ht="12">
      <c r="A547" s="8"/>
      <c r="B547" s="9"/>
      <c r="C547" s="8"/>
      <c r="D547" s="10"/>
      <c r="E547" s="10"/>
      <c r="F547" s="10"/>
      <c r="G547" s="7"/>
      <c r="H547" s="7"/>
      <c r="I547" s="7"/>
      <c r="J547" s="7"/>
      <c r="K547" s="7"/>
      <c r="L547" s="7"/>
      <c r="M547" s="8"/>
    </row>
    <row r="548" spans="1:13" ht="12">
      <c r="A548" s="8"/>
      <c r="B548" s="9"/>
      <c r="C548" s="8"/>
      <c r="D548" s="10"/>
      <c r="E548" s="10"/>
      <c r="F548" s="10"/>
      <c r="G548" s="7"/>
      <c r="H548" s="7"/>
      <c r="I548" s="7"/>
      <c r="J548" s="7"/>
      <c r="K548" s="7"/>
      <c r="L548" s="7"/>
      <c r="M548" s="8"/>
    </row>
    <row r="549" spans="1:13" ht="12">
      <c r="A549" s="8"/>
      <c r="B549" s="9"/>
      <c r="C549" s="8"/>
      <c r="D549" s="10"/>
      <c r="E549" s="10"/>
      <c r="F549" s="10"/>
      <c r="G549" s="7"/>
      <c r="H549" s="7"/>
      <c r="I549" s="7"/>
      <c r="J549" s="7"/>
      <c r="K549" s="7"/>
      <c r="L549" s="7"/>
      <c r="M549" s="8"/>
    </row>
    <row r="550" spans="1:13" ht="12">
      <c r="A550" s="8"/>
      <c r="B550" s="9"/>
      <c r="C550" s="8"/>
      <c r="D550" s="10"/>
      <c r="E550" s="10"/>
      <c r="F550" s="10"/>
      <c r="G550" s="7"/>
      <c r="H550" s="7"/>
      <c r="I550" s="7"/>
      <c r="J550" s="7"/>
      <c r="K550" s="7"/>
      <c r="L550" s="7"/>
      <c r="M550" s="8"/>
    </row>
    <row r="551" spans="1:13" ht="12">
      <c r="A551" s="8"/>
      <c r="B551" s="9"/>
      <c r="C551" s="8"/>
      <c r="D551" s="10"/>
      <c r="E551" s="10"/>
      <c r="F551" s="10"/>
      <c r="G551" s="7"/>
      <c r="H551" s="7"/>
      <c r="I551" s="7"/>
      <c r="J551" s="7"/>
      <c r="K551" s="7"/>
      <c r="L551" s="7"/>
      <c r="M551" s="8"/>
    </row>
    <row r="552" spans="1:13" ht="12">
      <c r="A552" s="8"/>
      <c r="B552" s="9"/>
      <c r="C552" s="8"/>
      <c r="D552" s="10"/>
      <c r="E552" s="10"/>
      <c r="F552" s="10"/>
      <c r="G552" s="7"/>
      <c r="H552" s="7"/>
      <c r="I552" s="7"/>
      <c r="J552" s="7"/>
      <c r="K552" s="7"/>
      <c r="L552" s="7"/>
      <c r="M552" s="8"/>
    </row>
    <row r="553" spans="1:13" ht="12">
      <c r="A553" s="8"/>
      <c r="B553" s="9"/>
      <c r="C553" s="8"/>
      <c r="D553" s="10"/>
      <c r="E553" s="10"/>
      <c r="F553" s="10"/>
      <c r="G553" s="7"/>
      <c r="H553" s="7"/>
      <c r="I553" s="7"/>
      <c r="J553" s="7"/>
      <c r="K553" s="7"/>
      <c r="L553" s="7"/>
      <c r="M553" s="8"/>
    </row>
    <row r="554" spans="1:13" ht="12">
      <c r="A554" s="8"/>
      <c r="B554" s="9"/>
      <c r="C554" s="8"/>
      <c r="D554" s="10"/>
      <c r="E554" s="10"/>
      <c r="F554" s="10"/>
      <c r="G554" s="7"/>
      <c r="H554" s="7"/>
      <c r="I554" s="7"/>
      <c r="J554" s="7"/>
      <c r="K554" s="7"/>
      <c r="L554" s="7"/>
      <c r="M554" s="8"/>
    </row>
    <row r="555" spans="1:13" ht="12">
      <c r="A555" s="8"/>
      <c r="B555" s="9"/>
      <c r="C555" s="8"/>
      <c r="D555" s="10"/>
      <c r="E555" s="10"/>
      <c r="F555" s="10"/>
      <c r="G555" s="7"/>
      <c r="H555" s="7"/>
      <c r="I555" s="7"/>
      <c r="J555" s="7"/>
      <c r="K555" s="7"/>
      <c r="L555" s="7"/>
      <c r="M555" s="8"/>
    </row>
    <row r="556" spans="1:13" ht="12">
      <c r="A556" s="8"/>
      <c r="B556" s="9"/>
      <c r="C556" s="8"/>
      <c r="D556" s="10"/>
      <c r="E556" s="10"/>
      <c r="F556" s="10"/>
      <c r="G556" s="7"/>
      <c r="H556" s="7"/>
      <c r="I556" s="7"/>
      <c r="J556" s="7"/>
      <c r="K556" s="7"/>
      <c r="L556" s="7"/>
      <c r="M556" s="8"/>
    </row>
    <row r="557" spans="1:13" ht="12">
      <c r="A557" s="8"/>
      <c r="B557" s="9"/>
      <c r="C557" s="8"/>
      <c r="D557" s="10"/>
      <c r="E557" s="10"/>
      <c r="F557" s="10"/>
      <c r="G557" s="7"/>
      <c r="H557" s="7"/>
      <c r="I557" s="7"/>
      <c r="J557" s="7"/>
      <c r="K557" s="7"/>
      <c r="L557" s="7"/>
      <c r="M557" s="8"/>
    </row>
    <row r="558" spans="1:13" ht="12">
      <c r="A558" s="8"/>
      <c r="B558" s="9"/>
      <c r="C558" s="8"/>
      <c r="D558" s="10"/>
      <c r="E558" s="10"/>
      <c r="F558" s="10"/>
      <c r="G558" s="7"/>
      <c r="H558" s="7"/>
      <c r="I558" s="7"/>
      <c r="J558" s="7"/>
      <c r="K558" s="7"/>
      <c r="L558" s="7"/>
      <c r="M558" s="8"/>
    </row>
    <row r="559" spans="1:13" ht="12">
      <c r="A559" s="8"/>
      <c r="B559" s="9"/>
      <c r="C559" s="8"/>
      <c r="D559" s="10"/>
      <c r="E559" s="10"/>
      <c r="F559" s="10"/>
      <c r="G559" s="7"/>
      <c r="H559" s="7"/>
      <c r="I559" s="7"/>
      <c r="J559" s="7"/>
      <c r="K559" s="7"/>
      <c r="L559" s="7"/>
      <c r="M559" s="8"/>
    </row>
    <row r="560" spans="1:13" ht="12">
      <c r="A560" s="8"/>
      <c r="B560" s="9"/>
      <c r="C560" s="8"/>
      <c r="D560" s="10"/>
      <c r="E560" s="10"/>
      <c r="F560" s="10"/>
      <c r="G560" s="7"/>
      <c r="H560" s="7"/>
      <c r="I560" s="7"/>
      <c r="J560" s="7"/>
      <c r="K560" s="7"/>
      <c r="L560" s="7"/>
      <c r="M560" s="8"/>
    </row>
    <row r="561" spans="1:13" ht="12">
      <c r="A561" s="8"/>
      <c r="B561" s="9"/>
      <c r="C561" s="8"/>
      <c r="D561" s="10"/>
      <c r="E561" s="10"/>
      <c r="F561" s="10"/>
      <c r="G561" s="7"/>
      <c r="H561" s="7"/>
      <c r="I561" s="7"/>
      <c r="J561" s="7"/>
      <c r="K561" s="7"/>
      <c r="L561" s="7"/>
      <c r="M561" s="8"/>
    </row>
    <row r="562" spans="1:13" ht="12">
      <c r="A562" s="8"/>
      <c r="B562" s="9"/>
      <c r="C562" s="8"/>
      <c r="D562" s="10"/>
      <c r="E562" s="10"/>
      <c r="F562" s="10"/>
      <c r="G562" s="7"/>
      <c r="H562" s="7"/>
      <c r="I562" s="7"/>
      <c r="J562" s="7"/>
      <c r="K562" s="7"/>
      <c r="L562" s="7"/>
      <c r="M562" s="8"/>
    </row>
    <row r="563" spans="1:13" ht="12">
      <c r="A563" s="8"/>
      <c r="B563" s="9"/>
      <c r="C563" s="8"/>
      <c r="D563" s="10"/>
      <c r="E563" s="10"/>
      <c r="F563" s="10"/>
      <c r="G563" s="7"/>
      <c r="H563" s="7"/>
      <c r="I563" s="7"/>
      <c r="J563" s="7"/>
      <c r="K563" s="7"/>
      <c r="L563" s="7"/>
      <c r="M563" s="8"/>
    </row>
    <row r="564" spans="1:13" ht="12">
      <c r="A564" s="8"/>
      <c r="B564" s="9"/>
      <c r="C564" s="8"/>
      <c r="D564" s="10"/>
      <c r="E564" s="10"/>
      <c r="F564" s="10"/>
      <c r="G564" s="7"/>
      <c r="H564" s="7"/>
      <c r="I564" s="7"/>
      <c r="J564" s="7"/>
      <c r="K564" s="7"/>
      <c r="L564" s="7"/>
      <c r="M564" s="8"/>
    </row>
    <row r="565" spans="1:13" ht="12">
      <c r="A565" s="8"/>
      <c r="B565" s="9"/>
      <c r="C565" s="8"/>
      <c r="D565" s="10"/>
      <c r="E565" s="10"/>
      <c r="F565" s="10"/>
      <c r="G565" s="7"/>
      <c r="H565" s="7"/>
      <c r="I565" s="7"/>
      <c r="J565" s="7"/>
      <c r="K565" s="7"/>
      <c r="L565" s="7"/>
      <c r="M565" s="8"/>
    </row>
    <row r="566" spans="1:13" ht="12">
      <c r="A566" s="8"/>
      <c r="B566" s="9"/>
      <c r="C566" s="8"/>
      <c r="D566" s="10"/>
      <c r="E566" s="10"/>
      <c r="F566" s="10"/>
      <c r="G566" s="7"/>
      <c r="H566" s="7"/>
      <c r="I566" s="7"/>
      <c r="J566" s="7"/>
      <c r="K566" s="7"/>
      <c r="L566" s="7"/>
      <c r="M566" s="8"/>
    </row>
    <row r="567" spans="1:13" ht="12">
      <c r="A567" s="8"/>
      <c r="B567" s="9"/>
      <c r="C567" s="8"/>
      <c r="D567" s="10"/>
      <c r="E567" s="10"/>
      <c r="F567" s="10"/>
      <c r="G567" s="7"/>
      <c r="H567" s="7"/>
      <c r="I567" s="7"/>
      <c r="J567" s="7"/>
      <c r="K567" s="7"/>
      <c r="L567" s="7"/>
      <c r="M567" s="8"/>
    </row>
    <row r="568" spans="1:13" ht="12">
      <c r="A568" s="8"/>
      <c r="B568" s="9"/>
      <c r="C568" s="8"/>
      <c r="D568" s="10"/>
      <c r="E568" s="10"/>
      <c r="F568" s="10"/>
      <c r="G568" s="7"/>
      <c r="H568" s="7"/>
      <c r="I568" s="7"/>
      <c r="J568" s="7"/>
      <c r="K568" s="7"/>
      <c r="L568" s="7"/>
      <c r="M568" s="8"/>
    </row>
    <row r="569" spans="1:13" ht="12">
      <c r="A569" s="8"/>
      <c r="B569" s="9"/>
      <c r="C569" s="8"/>
      <c r="D569" s="10"/>
      <c r="E569" s="10"/>
      <c r="F569" s="10"/>
      <c r="G569" s="7"/>
      <c r="H569" s="7"/>
      <c r="I569" s="7"/>
      <c r="J569" s="7"/>
      <c r="K569" s="7"/>
      <c r="L569" s="7"/>
      <c r="M569" s="8"/>
    </row>
    <row r="570" spans="1:13" ht="12">
      <c r="A570" s="8"/>
      <c r="B570" s="9"/>
      <c r="C570" s="8"/>
      <c r="D570" s="10"/>
      <c r="E570" s="10"/>
      <c r="F570" s="10"/>
      <c r="G570" s="7"/>
      <c r="H570" s="7"/>
      <c r="I570" s="7"/>
      <c r="J570" s="7"/>
      <c r="K570" s="7"/>
      <c r="L570" s="7"/>
      <c r="M570" s="8"/>
    </row>
    <row r="571" spans="1:13" ht="12">
      <c r="A571" s="8"/>
      <c r="B571" s="9"/>
      <c r="C571" s="8"/>
      <c r="D571" s="10"/>
      <c r="E571" s="10"/>
      <c r="F571" s="10"/>
      <c r="G571" s="7"/>
      <c r="H571" s="7"/>
      <c r="I571" s="7"/>
      <c r="J571" s="7"/>
      <c r="K571" s="7"/>
      <c r="L571" s="7"/>
      <c r="M571" s="8"/>
    </row>
    <row r="572" spans="1:13" ht="12">
      <c r="A572" s="8"/>
      <c r="B572" s="9"/>
      <c r="C572" s="8"/>
      <c r="D572" s="10"/>
      <c r="E572" s="10"/>
      <c r="F572" s="10"/>
      <c r="G572" s="7"/>
      <c r="H572" s="7"/>
      <c r="I572" s="7"/>
      <c r="J572" s="7"/>
      <c r="K572" s="7"/>
      <c r="L572" s="7"/>
      <c r="M572" s="8"/>
    </row>
    <row r="573" spans="1:13" ht="12">
      <c r="A573" s="8"/>
      <c r="B573" s="9"/>
      <c r="C573" s="8"/>
      <c r="D573" s="10"/>
      <c r="E573" s="10"/>
      <c r="F573" s="10"/>
      <c r="G573" s="7"/>
      <c r="H573" s="7"/>
      <c r="I573" s="7"/>
      <c r="J573" s="7"/>
      <c r="K573" s="7"/>
      <c r="L573" s="7"/>
      <c r="M573" s="8"/>
    </row>
    <row r="574" spans="1:13" ht="12">
      <c r="A574" s="8"/>
      <c r="B574" s="9"/>
      <c r="C574" s="8"/>
      <c r="D574" s="10"/>
      <c r="E574" s="10"/>
      <c r="F574" s="10"/>
      <c r="G574" s="7"/>
      <c r="H574" s="7"/>
      <c r="I574" s="7"/>
      <c r="J574" s="7"/>
      <c r="K574" s="7"/>
      <c r="L574" s="7"/>
      <c r="M574" s="8"/>
    </row>
    <row r="575" spans="1:13" ht="12">
      <c r="A575" s="8"/>
      <c r="B575" s="9"/>
      <c r="C575" s="8"/>
      <c r="D575" s="10"/>
      <c r="E575" s="10"/>
      <c r="F575" s="10"/>
      <c r="G575" s="7"/>
      <c r="H575" s="7"/>
      <c r="I575" s="7"/>
      <c r="J575" s="7"/>
      <c r="K575" s="7"/>
      <c r="L575" s="7"/>
      <c r="M575" s="8"/>
    </row>
    <row r="576" spans="1:13" ht="12">
      <c r="A576" s="8"/>
      <c r="B576" s="9"/>
      <c r="C576" s="8"/>
      <c r="D576" s="10"/>
      <c r="E576" s="10"/>
      <c r="F576" s="10"/>
      <c r="G576" s="7"/>
      <c r="H576" s="7"/>
      <c r="I576" s="7"/>
      <c r="J576" s="7"/>
      <c r="K576" s="7"/>
      <c r="L576" s="7"/>
      <c r="M576" s="8"/>
    </row>
    <row r="577" spans="1:13" ht="12">
      <c r="A577" s="8"/>
      <c r="B577" s="9"/>
      <c r="C577" s="8"/>
      <c r="D577" s="10"/>
      <c r="E577" s="10"/>
      <c r="F577" s="10"/>
      <c r="G577" s="7"/>
      <c r="H577" s="7"/>
      <c r="I577" s="7"/>
      <c r="J577" s="7"/>
      <c r="K577" s="7"/>
      <c r="L577" s="7"/>
      <c r="M577" s="8"/>
    </row>
    <row r="578" spans="1:13" ht="12">
      <c r="A578" s="8"/>
      <c r="B578" s="9"/>
      <c r="C578" s="8"/>
      <c r="D578" s="10"/>
      <c r="E578" s="10"/>
      <c r="F578" s="10"/>
      <c r="G578" s="7"/>
      <c r="H578" s="7"/>
      <c r="I578" s="7"/>
      <c r="J578" s="7"/>
      <c r="K578" s="7"/>
      <c r="L578" s="7"/>
      <c r="M578" s="8"/>
    </row>
    <row r="579" spans="1:13" ht="12">
      <c r="A579" s="8"/>
      <c r="B579" s="9"/>
      <c r="C579" s="8"/>
      <c r="D579" s="10"/>
      <c r="E579" s="10"/>
      <c r="F579" s="10"/>
      <c r="G579" s="7"/>
      <c r="H579" s="7"/>
      <c r="I579" s="7"/>
      <c r="J579" s="7"/>
      <c r="K579" s="7"/>
      <c r="L579" s="7"/>
      <c r="M579" s="8"/>
    </row>
    <row r="580" spans="1:13" ht="12">
      <c r="A580" s="8"/>
      <c r="B580" s="9"/>
      <c r="C580" s="8"/>
      <c r="D580" s="10"/>
      <c r="E580" s="10"/>
      <c r="F580" s="10"/>
      <c r="G580" s="7"/>
      <c r="H580" s="7"/>
      <c r="I580" s="7"/>
      <c r="J580" s="7"/>
      <c r="K580" s="7"/>
      <c r="L580" s="7"/>
      <c r="M580" s="8"/>
    </row>
    <row r="581" spans="1:13" ht="12">
      <c r="A581" s="8"/>
      <c r="B581" s="9"/>
      <c r="C581" s="8"/>
      <c r="D581" s="10"/>
      <c r="E581" s="10"/>
      <c r="F581" s="10"/>
      <c r="G581" s="7"/>
      <c r="H581" s="7"/>
      <c r="I581" s="7"/>
      <c r="J581" s="7"/>
      <c r="K581" s="7"/>
      <c r="L581" s="7"/>
      <c r="M581" s="8"/>
    </row>
    <row r="582" spans="1:13" ht="12">
      <c r="A582" s="8"/>
      <c r="B582" s="9"/>
      <c r="C582" s="8"/>
      <c r="D582" s="10"/>
      <c r="E582" s="10"/>
      <c r="F582" s="10"/>
      <c r="G582" s="7"/>
      <c r="H582" s="7"/>
      <c r="I582" s="7"/>
      <c r="J582" s="7"/>
      <c r="K582" s="7"/>
      <c r="L582" s="7"/>
      <c r="M582" s="8"/>
    </row>
    <row r="583" spans="1:13" ht="12">
      <c r="A583" s="8"/>
      <c r="B583" s="9"/>
      <c r="C583" s="8"/>
      <c r="D583" s="10"/>
      <c r="E583" s="10"/>
      <c r="F583" s="10"/>
      <c r="G583" s="7"/>
      <c r="H583" s="7"/>
      <c r="I583" s="7"/>
      <c r="J583" s="7"/>
      <c r="K583" s="7"/>
      <c r="L583" s="7"/>
      <c r="M583" s="8"/>
    </row>
    <row r="584" spans="1:13" ht="12">
      <c r="A584" s="8"/>
      <c r="B584" s="9"/>
      <c r="C584" s="8"/>
      <c r="D584" s="10"/>
      <c r="E584" s="10"/>
      <c r="F584" s="10"/>
      <c r="G584" s="7"/>
      <c r="H584" s="7"/>
      <c r="I584" s="7"/>
      <c r="J584" s="7"/>
      <c r="K584" s="7"/>
      <c r="L584" s="7"/>
      <c r="M584" s="8"/>
    </row>
    <row r="585" spans="1:13" ht="12">
      <c r="A585" s="8"/>
      <c r="B585" s="9"/>
      <c r="C585" s="8"/>
      <c r="D585" s="10"/>
      <c r="E585" s="10"/>
      <c r="F585" s="10"/>
      <c r="G585" s="7"/>
      <c r="H585" s="7"/>
      <c r="I585" s="7"/>
      <c r="J585" s="7"/>
      <c r="K585" s="7"/>
      <c r="L585" s="7"/>
      <c r="M585" s="8"/>
    </row>
    <row r="586" spans="1:13" ht="12">
      <c r="A586" s="8"/>
      <c r="B586" s="9"/>
      <c r="C586" s="8"/>
      <c r="D586" s="10"/>
      <c r="E586" s="10"/>
      <c r="F586" s="10"/>
      <c r="G586" s="7"/>
      <c r="H586" s="7"/>
      <c r="I586" s="7"/>
      <c r="J586" s="7"/>
      <c r="K586" s="7"/>
      <c r="L586" s="7"/>
      <c r="M586" s="8"/>
    </row>
    <row r="587" spans="1:13" ht="12">
      <c r="A587" s="8"/>
      <c r="B587" s="9"/>
      <c r="C587" s="8"/>
      <c r="D587" s="10"/>
      <c r="E587" s="10"/>
      <c r="F587" s="10"/>
      <c r="G587" s="7"/>
      <c r="H587" s="7"/>
      <c r="I587" s="7"/>
      <c r="J587" s="7"/>
      <c r="K587" s="7"/>
      <c r="L587" s="7"/>
      <c r="M587" s="8"/>
    </row>
    <row r="588" spans="1:13" ht="12">
      <c r="A588" s="8"/>
      <c r="B588" s="9"/>
      <c r="C588" s="8"/>
      <c r="D588" s="10"/>
      <c r="E588" s="10"/>
      <c r="F588" s="10"/>
      <c r="G588" s="7"/>
      <c r="H588" s="7"/>
      <c r="I588" s="7"/>
      <c r="J588" s="7"/>
      <c r="K588" s="7"/>
      <c r="L588" s="7"/>
      <c r="M588" s="8"/>
    </row>
    <row r="589" spans="1:13" ht="12">
      <c r="A589" s="8"/>
      <c r="B589" s="9"/>
      <c r="C589" s="8"/>
      <c r="D589" s="10"/>
      <c r="E589" s="10"/>
      <c r="F589" s="10"/>
      <c r="G589" s="7"/>
      <c r="H589" s="7"/>
      <c r="I589" s="7"/>
      <c r="J589" s="7"/>
      <c r="K589" s="7"/>
      <c r="L589" s="7"/>
      <c r="M589" s="8"/>
    </row>
    <row r="590" spans="1:13" ht="12">
      <c r="A590" s="8"/>
      <c r="B590" s="9"/>
      <c r="C590" s="8"/>
      <c r="D590" s="10"/>
      <c r="E590" s="10"/>
      <c r="F590" s="10"/>
      <c r="G590" s="7"/>
      <c r="H590" s="7"/>
      <c r="I590" s="7"/>
      <c r="J590" s="7"/>
      <c r="K590" s="7"/>
      <c r="L590" s="7"/>
      <c r="M590" s="8"/>
    </row>
    <row r="591" spans="1:13" ht="12">
      <c r="A591" s="8"/>
      <c r="B591" s="9"/>
      <c r="C591" s="8"/>
      <c r="D591" s="10"/>
      <c r="E591" s="10"/>
      <c r="F591" s="10"/>
      <c r="G591" s="7"/>
      <c r="H591" s="7"/>
      <c r="I591" s="7"/>
      <c r="J591" s="7"/>
      <c r="K591" s="7"/>
      <c r="L591" s="7"/>
      <c r="M591" s="8"/>
    </row>
    <row r="592" spans="1:13" ht="12">
      <c r="A592" s="8"/>
      <c r="B592" s="9"/>
      <c r="C592" s="8"/>
      <c r="D592" s="10"/>
      <c r="E592" s="10"/>
      <c r="F592" s="10"/>
      <c r="G592" s="7"/>
      <c r="H592" s="7"/>
      <c r="I592" s="7"/>
      <c r="J592" s="7"/>
      <c r="K592" s="7"/>
      <c r="L592" s="7"/>
      <c r="M592" s="8"/>
    </row>
    <row r="593" spans="1:13" ht="12">
      <c r="A593" s="8"/>
      <c r="B593" s="9"/>
      <c r="C593" s="8"/>
      <c r="D593" s="10"/>
      <c r="E593" s="10"/>
      <c r="F593" s="10"/>
      <c r="G593" s="7"/>
      <c r="H593" s="7"/>
      <c r="I593" s="7"/>
      <c r="J593" s="7"/>
      <c r="K593" s="7"/>
      <c r="L593" s="7"/>
      <c r="M593" s="8"/>
    </row>
    <row r="594" spans="1:13" ht="12">
      <c r="A594" s="8"/>
      <c r="B594" s="9"/>
      <c r="C594" s="8"/>
      <c r="D594" s="10"/>
      <c r="E594" s="10"/>
      <c r="F594" s="10"/>
      <c r="G594" s="7"/>
      <c r="H594" s="7"/>
      <c r="I594" s="7"/>
      <c r="J594" s="7"/>
      <c r="K594" s="7"/>
      <c r="L594" s="7"/>
      <c r="M594" s="8"/>
    </row>
    <row r="595" spans="1:13" ht="12">
      <c r="A595" s="8"/>
      <c r="B595" s="9"/>
      <c r="C595" s="8"/>
      <c r="D595" s="10"/>
      <c r="E595" s="10"/>
      <c r="F595" s="10"/>
      <c r="G595" s="7"/>
      <c r="H595" s="7"/>
      <c r="I595" s="7"/>
      <c r="J595" s="7"/>
      <c r="K595" s="7"/>
      <c r="L595" s="7"/>
      <c r="M595" s="8"/>
    </row>
    <row r="596" spans="1:13" ht="12">
      <c r="A596" s="8"/>
      <c r="B596" s="9"/>
      <c r="C596" s="8"/>
      <c r="D596" s="10"/>
      <c r="E596" s="10"/>
      <c r="F596" s="10"/>
      <c r="G596" s="7"/>
      <c r="H596" s="7"/>
      <c r="I596" s="7"/>
      <c r="J596" s="7"/>
      <c r="K596" s="7"/>
      <c r="L596" s="7"/>
      <c r="M596" s="8"/>
    </row>
    <row r="597" spans="1:13" ht="12">
      <c r="A597" s="8"/>
      <c r="B597" s="9"/>
      <c r="C597" s="8"/>
      <c r="D597" s="10"/>
      <c r="E597" s="10"/>
      <c r="F597" s="10"/>
      <c r="G597" s="7"/>
      <c r="H597" s="7"/>
      <c r="I597" s="7"/>
      <c r="J597" s="7"/>
      <c r="K597" s="7"/>
      <c r="L597" s="7"/>
      <c r="M597" s="8"/>
    </row>
    <row r="598" spans="1:13" ht="12">
      <c r="A598" s="8"/>
      <c r="B598" s="9"/>
      <c r="C598" s="8"/>
      <c r="D598" s="10"/>
      <c r="E598" s="10"/>
      <c r="F598" s="10"/>
      <c r="G598" s="7"/>
      <c r="H598" s="7"/>
      <c r="I598" s="7"/>
      <c r="J598" s="7"/>
      <c r="K598" s="7"/>
      <c r="L598" s="7"/>
      <c r="M598" s="8"/>
    </row>
    <row r="599" spans="1:13" ht="12">
      <c r="A599" s="8"/>
      <c r="B599" s="9"/>
      <c r="C599" s="8"/>
      <c r="D599" s="10"/>
      <c r="E599" s="10"/>
      <c r="F599" s="10"/>
      <c r="G599" s="7"/>
      <c r="H599" s="7"/>
      <c r="I599" s="7"/>
      <c r="J599" s="7"/>
      <c r="K599" s="7"/>
      <c r="L599" s="7"/>
      <c r="M599" s="8"/>
    </row>
    <row r="600" spans="1:13" ht="12">
      <c r="A600" s="8"/>
      <c r="B600" s="9"/>
      <c r="C600" s="8"/>
      <c r="D600" s="10"/>
      <c r="E600" s="10"/>
      <c r="F600" s="10"/>
      <c r="G600" s="7"/>
      <c r="H600" s="7"/>
      <c r="I600" s="7"/>
      <c r="J600" s="7"/>
      <c r="K600" s="7"/>
      <c r="L600" s="7"/>
      <c r="M600" s="8"/>
    </row>
    <row r="601" spans="1:13" ht="12">
      <c r="A601" s="8"/>
      <c r="B601" s="9"/>
      <c r="C601" s="8"/>
      <c r="D601" s="10"/>
      <c r="E601" s="10"/>
      <c r="F601" s="10"/>
      <c r="G601" s="7"/>
      <c r="H601" s="7"/>
      <c r="I601" s="7"/>
      <c r="J601" s="7"/>
      <c r="K601" s="7"/>
      <c r="L601" s="7"/>
      <c r="M601" s="8"/>
    </row>
    <row r="602" spans="1:13" ht="12">
      <c r="A602" s="8"/>
      <c r="B602" s="9"/>
      <c r="C602" s="8"/>
      <c r="D602" s="10"/>
      <c r="E602" s="10"/>
      <c r="F602" s="10"/>
      <c r="G602" s="7"/>
      <c r="H602" s="7"/>
      <c r="I602" s="7"/>
      <c r="J602" s="7"/>
      <c r="K602" s="7"/>
      <c r="L602" s="7"/>
      <c r="M602" s="8"/>
    </row>
    <row r="603" spans="1:13" ht="12">
      <c r="A603" s="8"/>
      <c r="B603" s="9"/>
      <c r="C603" s="8"/>
      <c r="D603" s="10"/>
      <c r="E603" s="10"/>
      <c r="F603" s="10"/>
      <c r="G603" s="7"/>
      <c r="H603" s="7"/>
      <c r="I603" s="7"/>
      <c r="J603" s="7"/>
      <c r="K603" s="7"/>
      <c r="L603" s="7"/>
      <c r="M603" s="8"/>
    </row>
    <row r="604" spans="1:13" ht="12">
      <c r="A604" s="8"/>
      <c r="B604" s="9"/>
      <c r="C604" s="8"/>
      <c r="D604" s="10"/>
      <c r="E604" s="10"/>
      <c r="F604" s="10"/>
      <c r="G604" s="7"/>
      <c r="H604" s="7"/>
      <c r="I604" s="7"/>
      <c r="J604" s="7"/>
      <c r="K604" s="7"/>
      <c r="L604" s="7"/>
      <c r="M604" s="8"/>
    </row>
    <row r="605" spans="1:13" ht="12">
      <c r="A605" s="8"/>
      <c r="B605" s="9"/>
      <c r="C605" s="8"/>
      <c r="D605" s="10"/>
      <c r="E605" s="10"/>
      <c r="F605" s="10"/>
      <c r="G605" s="7"/>
      <c r="H605" s="7"/>
      <c r="I605" s="7"/>
      <c r="J605" s="7"/>
      <c r="K605" s="7"/>
      <c r="L605" s="7"/>
      <c r="M605" s="8"/>
    </row>
    <row r="606" spans="1:13" ht="12">
      <c r="A606" s="8"/>
      <c r="B606" s="9"/>
      <c r="C606" s="8"/>
      <c r="D606" s="10"/>
      <c r="E606" s="10"/>
      <c r="F606" s="10"/>
      <c r="G606" s="7"/>
      <c r="H606" s="7"/>
      <c r="I606" s="7"/>
      <c r="J606" s="7"/>
      <c r="K606" s="7"/>
      <c r="L606" s="7"/>
      <c r="M606" s="8"/>
    </row>
    <row r="607" spans="1:13" ht="12">
      <c r="A607" s="8"/>
      <c r="B607" s="9"/>
      <c r="C607" s="8"/>
      <c r="D607" s="10"/>
      <c r="E607" s="10"/>
      <c r="F607" s="10"/>
      <c r="G607" s="7"/>
      <c r="H607" s="7"/>
      <c r="I607" s="7"/>
      <c r="J607" s="7"/>
      <c r="K607" s="7"/>
      <c r="L607" s="7"/>
      <c r="M607" s="8"/>
    </row>
    <row r="608" spans="1:13" ht="12">
      <c r="A608" s="8"/>
      <c r="B608" s="9"/>
      <c r="C608" s="8"/>
      <c r="D608" s="10"/>
      <c r="E608" s="10"/>
      <c r="F608" s="10"/>
      <c r="G608" s="7"/>
      <c r="H608" s="7"/>
      <c r="I608" s="7"/>
      <c r="J608" s="7"/>
      <c r="K608" s="7"/>
      <c r="L608" s="7"/>
      <c r="M608" s="8"/>
    </row>
    <row r="609" spans="1:13" ht="12">
      <c r="A609" s="8"/>
      <c r="B609" s="9"/>
      <c r="C609" s="8"/>
      <c r="D609" s="10"/>
      <c r="E609" s="10"/>
      <c r="F609" s="10"/>
      <c r="G609" s="7"/>
      <c r="H609" s="7"/>
      <c r="I609" s="7"/>
      <c r="J609" s="7"/>
      <c r="K609" s="7"/>
      <c r="L609" s="7"/>
      <c r="M609" s="8"/>
    </row>
    <row r="610" spans="1:13" ht="12">
      <c r="A610" s="8"/>
      <c r="B610" s="9"/>
      <c r="C610" s="8"/>
      <c r="D610" s="10"/>
      <c r="E610" s="10"/>
      <c r="F610" s="10"/>
      <c r="G610" s="7"/>
      <c r="H610" s="7"/>
      <c r="I610" s="7"/>
      <c r="J610" s="7"/>
      <c r="K610" s="7"/>
      <c r="L610" s="7"/>
      <c r="M610" s="8"/>
    </row>
    <row r="611" spans="1:13" ht="12">
      <c r="A611" s="8"/>
      <c r="B611" s="9"/>
      <c r="C611" s="8"/>
      <c r="D611" s="10"/>
      <c r="E611" s="10"/>
      <c r="F611" s="10"/>
      <c r="G611" s="7"/>
      <c r="H611" s="7"/>
      <c r="I611" s="7"/>
      <c r="J611" s="7"/>
      <c r="K611" s="7"/>
      <c r="L611" s="7"/>
      <c r="M611" s="8"/>
    </row>
    <row r="612" spans="1:13" ht="12">
      <c r="A612" s="8"/>
      <c r="B612" s="9"/>
      <c r="C612" s="8"/>
      <c r="D612" s="10"/>
      <c r="E612" s="10"/>
      <c r="F612" s="10"/>
      <c r="G612" s="7"/>
      <c r="H612" s="7"/>
      <c r="I612" s="7"/>
      <c r="J612" s="7"/>
      <c r="K612" s="7"/>
      <c r="L612" s="7"/>
      <c r="M612" s="8"/>
    </row>
    <row r="613" spans="1:13" ht="12">
      <c r="A613" s="8"/>
      <c r="B613" s="9"/>
      <c r="C613" s="8"/>
      <c r="D613" s="10"/>
      <c r="E613" s="10"/>
      <c r="F613" s="10"/>
      <c r="G613" s="7"/>
      <c r="H613" s="7"/>
      <c r="I613" s="7"/>
      <c r="J613" s="7"/>
      <c r="K613" s="7"/>
      <c r="L613" s="7"/>
      <c r="M613" s="8"/>
    </row>
    <row r="614" spans="1:13" ht="12">
      <c r="A614" s="8"/>
      <c r="B614" s="9"/>
      <c r="C614" s="8"/>
      <c r="D614" s="10"/>
      <c r="E614" s="10"/>
      <c r="F614" s="10"/>
      <c r="G614" s="7"/>
      <c r="H614" s="7"/>
      <c r="I614" s="7"/>
      <c r="J614" s="7"/>
      <c r="K614" s="7"/>
      <c r="L614" s="7"/>
      <c r="M614" s="8"/>
    </row>
    <row r="615" spans="1:13" ht="12">
      <c r="A615" s="8"/>
      <c r="B615" s="9"/>
      <c r="C615" s="8"/>
      <c r="D615" s="10"/>
      <c r="E615" s="10"/>
      <c r="F615" s="10"/>
      <c r="G615" s="7"/>
      <c r="H615" s="7"/>
      <c r="I615" s="7"/>
      <c r="J615" s="7"/>
      <c r="K615" s="7"/>
      <c r="L615" s="7"/>
      <c r="M615" s="8"/>
    </row>
    <row r="616" spans="1:13" ht="12">
      <c r="A616" s="8"/>
      <c r="B616" s="9"/>
      <c r="C616" s="8"/>
      <c r="D616" s="10"/>
      <c r="E616" s="10"/>
      <c r="F616" s="10"/>
      <c r="G616" s="7"/>
      <c r="H616" s="7"/>
      <c r="I616" s="7"/>
      <c r="J616" s="7"/>
      <c r="K616" s="7"/>
      <c r="L616" s="7"/>
      <c r="M616" s="8"/>
    </row>
    <row r="617" spans="1:13" ht="12">
      <c r="A617" s="8"/>
      <c r="B617" s="9"/>
      <c r="C617" s="8"/>
      <c r="D617" s="10"/>
      <c r="E617" s="10"/>
      <c r="F617" s="10"/>
      <c r="G617" s="7"/>
      <c r="H617" s="7"/>
      <c r="I617" s="7"/>
      <c r="J617" s="7"/>
      <c r="K617" s="7"/>
      <c r="L617" s="7"/>
      <c r="M617" s="8"/>
    </row>
    <row r="618" spans="1:13" ht="12">
      <c r="A618" s="8"/>
      <c r="B618" s="9"/>
      <c r="C618" s="8"/>
      <c r="D618" s="10"/>
      <c r="E618" s="10"/>
      <c r="F618" s="10"/>
      <c r="G618" s="7"/>
      <c r="H618" s="7"/>
      <c r="I618" s="7"/>
      <c r="J618" s="7"/>
      <c r="K618" s="7"/>
      <c r="L618" s="7"/>
      <c r="M618" s="8"/>
    </row>
    <row r="619" spans="1:13" ht="12">
      <c r="A619" s="8"/>
      <c r="B619" s="9"/>
      <c r="C619" s="8"/>
      <c r="D619" s="10"/>
      <c r="E619" s="10"/>
      <c r="F619" s="10"/>
      <c r="G619" s="7"/>
      <c r="H619" s="7"/>
      <c r="I619" s="7"/>
      <c r="J619" s="7"/>
      <c r="K619" s="7"/>
      <c r="L619" s="7"/>
      <c r="M619" s="8"/>
    </row>
    <row r="620" spans="1:13" ht="12">
      <c r="A620" s="8"/>
      <c r="B620" s="9"/>
      <c r="C620" s="8"/>
      <c r="D620" s="10"/>
      <c r="E620" s="10"/>
      <c r="F620" s="10"/>
      <c r="G620" s="7"/>
      <c r="H620" s="7"/>
      <c r="I620" s="7"/>
      <c r="J620" s="7"/>
      <c r="K620" s="7"/>
      <c r="L620" s="7"/>
      <c r="M620" s="8"/>
    </row>
    <row r="621" spans="1:13" ht="12">
      <c r="A621" s="8"/>
      <c r="B621" s="9"/>
      <c r="C621" s="8"/>
      <c r="D621" s="10"/>
      <c r="E621" s="10"/>
      <c r="F621" s="10"/>
      <c r="G621" s="7"/>
      <c r="H621" s="7"/>
      <c r="I621" s="7"/>
      <c r="J621" s="7"/>
      <c r="K621" s="7"/>
      <c r="L621" s="7"/>
      <c r="M621" s="8"/>
    </row>
    <row r="622" spans="1:13" ht="12">
      <c r="A622" s="8"/>
      <c r="B622" s="9"/>
      <c r="C622" s="8"/>
      <c r="D622" s="10"/>
      <c r="E622" s="10"/>
      <c r="F622" s="10"/>
      <c r="G622" s="7"/>
      <c r="H622" s="7"/>
      <c r="I622" s="7"/>
      <c r="J622" s="7"/>
      <c r="K622" s="7"/>
      <c r="L622" s="7"/>
      <c r="M622" s="8"/>
    </row>
    <row r="623" spans="1:13" ht="12">
      <c r="A623" s="8"/>
      <c r="B623" s="9"/>
      <c r="C623" s="8"/>
      <c r="D623" s="10"/>
      <c r="E623" s="10"/>
      <c r="F623" s="10"/>
      <c r="G623" s="7"/>
      <c r="H623" s="7"/>
      <c r="I623" s="7"/>
      <c r="J623" s="7"/>
      <c r="K623" s="7"/>
      <c r="L623" s="7"/>
      <c r="M623" s="8"/>
    </row>
    <row r="624" spans="1:13" ht="12">
      <c r="A624" s="8"/>
      <c r="B624" s="9"/>
      <c r="C624" s="8"/>
      <c r="D624" s="10"/>
      <c r="E624" s="10"/>
      <c r="F624" s="10"/>
      <c r="G624" s="7"/>
      <c r="H624" s="7"/>
      <c r="I624" s="7"/>
      <c r="J624" s="7"/>
      <c r="K624" s="7"/>
      <c r="L624" s="7"/>
      <c r="M624" s="8"/>
    </row>
    <row r="625" spans="1:13" ht="12">
      <c r="A625" s="8"/>
      <c r="B625" s="9"/>
      <c r="C625" s="8"/>
      <c r="D625" s="10"/>
      <c r="E625" s="10"/>
      <c r="F625" s="10"/>
      <c r="G625" s="7"/>
      <c r="H625" s="7"/>
      <c r="I625" s="7"/>
      <c r="J625" s="7"/>
      <c r="K625" s="7"/>
      <c r="L625" s="7"/>
      <c r="M625" s="8"/>
    </row>
    <row r="626" spans="1:13" ht="12">
      <c r="A626" s="8"/>
      <c r="B626" s="9"/>
      <c r="C626" s="8"/>
      <c r="D626" s="10"/>
      <c r="E626" s="10"/>
      <c r="F626" s="10"/>
      <c r="G626" s="7"/>
      <c r="H626" s="7"/>
      <c r="I626" s="7"/>
      <c r="J626" s="7"/>
      <c r="K626" s="7"/>
      <c r="L626" s="7"/>
      <c r="M626" s="8"/>
    </row>
    <row r="627" spans="1:13" ht="12">
      <c r="A627" s="8"/>
      <c r="B627" s="9"/>
      <c r="C627" s="8"/>
      <c r="D627" s="10"/>
      <c r="E627" s="10"/>
      <c r="F627" s="10"/>
      <c r="G627" s="7"/>
      <c r="H627" s="7"/>
      <c r="I627" s="7"/>
      <c r="J627" s="7"/>
      <c r="K627" s="7"/>
      <c r="L627" s="7"/>
      <c r="M627" s="8"/>
    </row>
  </sheetData>
  <sheetProtection/>
  <mergeCells count="228">
    <mergeCell ref="A528:F528"/>
    <mergeCell ref="G528:J528"/>
    <mergeCell ref="A530:F530"/>
    <mergeCell ref="G530:J530"/>
    <mergeCell ref="A531:F531"/>
    <mergeCell ref="G531:J531"/>
    <mergeCell ref="A529:F529"/>
    <mergeCell ref="G529:J529"/>
    <mergeCell ref="R485:U485"/>
    <mergeCell ref="A509:D509"/>
    <mergeCell ref="E509:M509"/>
    <mergeCell ref="A521:M521"/>
    <mergeCell ref="A523:D523"/>
    <mergeCell ref="E523:M523"/>
    <mergeCell ref="A510:F510"/>
    <mergeCell ref="A512:M512"/>
    <mergeCell ref="G510:M510"/>
    <mergeCell ref="A511:M511"/>
    <mergeCell ref="A503:D503"/>
    <mergeCell ref="E503:M503"/>
    <mergeCell ref="A504:M504"/>
    <mergeCell ref="A524:F524"/>
    <mergeCell ref="G524:M524"/>
    <mergeCell ref="A497:M497"/>
    <mergeCell ref="A487:F487"/>
    <mergeCell ref="G487:J487"/>
    <mergeCell ref="A488:M488"/>
    <mergeCell ref="A496:D496"/>
    <mergeCell ref="E496:M496"/>
    <mergeCell ref="A490:M490"/>
    <mergeCell ref="A489:M489"/>
    <mergeCell ref="A484:F484"/>
    <mergeCell ref="G484:J484"/>
    <mergeCell ref="A485:F485"/>
    <mergeCell ref="G485:J485"/>
    <mergeCell ref="A486:F486"/>
    <mergeCell ref="G486:J486"/>
    <mergeCell ref="A473:M473"/>
    <mergeCell ref="A476:M476"/>
    <mergeCell ref="A479:D479"/>
    <mergeCell ref="E479:M479"/>
    <mergeCell ref="A480:M480"/>
    <mergeCell ref="A483:D483"/>
    <mergeCell ref="E483:M483"/>
    <mergeCell ref="A461:D461"/>
    <mergeCell ref="E461:M461"/>
    <mergeCell ref="A462:M462"/>
    <mergeCell ref="A463:M463"/>
    <mergeCell ref="A467:M467"/>
    <mergeCell ref="A470:M470"/>
    <mergeCell ref="A453:M453"/>
    <mergeCell ref="A457:D457"/>
    <mergeCell ref="E457:M457"/>
    <mergeCell ref="A458:D458"/>
    <mergeCell ref="E458:M458"/>
    <mergeCell ref="A459:M459"/>
    <mergeCell ref="A394:M394"/>
    <mergeCell ref="A450:M450"/>
    <mergeCell ref="A452:D452"/>
    <mergeCell ref="E452:M452"/>
    <mergeCell ref="A435:M435"/>
    <mergeCell ref="A405:M405"/>
    <mergeCell ref="A407:M407"/>
    <mergeCell ref="A408:M408"/>
    <mergeCell ref="A415:M415"/>
    <mergeCell ref="A418:M418"/>
    <mergeCell ref="A356:M356"/>
    <mergeCell ref="A365:D365"/>
    <mergeCell ref="E365:M365"/>
    <mergeCell ref="A393:M393"/>
    <mergeCell ref="A366:M366"/>
    <mergeCell ref="A367:M367"/>
    <mergeCell ref="A368:M368"/>
    <mergeCell ref="A375:M375"/>
    <mergeCell ref="A378:M378"/>
    <mergeCell ref="A380:M380"/>
    <mergeCell ref="A332:M332"/>
    <mergeCell ref="A342:D342"/>
    <mergeCell ref="E342:M342"/>
    <mergeCell ref="A320:M320"/>
    <mergeCell ref="A355:D355"/>
    <mergeCell ref="E355:M355"/>
    <mergeCell ref="A347:D347"/>
    <mergeCell ref="E347:M347"/>
    <mergeCell ref="A348:M348"/>
    <mergeCell ref="A173:M173"/>
    <mergeCell ref="A184:M184"/>
    <mergeCell ref="A189:M189"/>
    <mergeCell ref="A190:M190"/>
    <mergeCell ref="E319:M319"/>
    <mergeCell ref="A343:M343"/>
    <mergeCell ref="A330:D330"/>
    <mergeCell ref="A331:D331"/>
    <mergeCell ref="E330:M330"/>
    <mergeCell ref="E331:M331"/>
    <mergeCell ref="A525:F525"/>
    <mergeCell ref="A527:F527"/>
    <mergeCell ref="A526:F526"/>
    <mergeCell ref="G525:M525"/>
    <mergeCell ref="G527:M527"/>
    <mergeCell ref="G526:J526"/>
    <mergeCell ref="A225:M225"/>
    <mergeCell ref="A232:M232"/>
    <mergeCell ref="A279:F279"/>
    <mergeCell ref="A230:M230"/>
    <mergeCell ref="A273:M273"/>
    <mergeCell ref="A278:D278"/>
    <mergeCell ref="E278:M278"/>
    <mergeCell ref="A254:M254"/>
    <mergeCell ref="A249:M249"/>
    <mergeCell ref="A235:D235"/>
    <mergeCell ref="A282:M282"/>
    <mergeCell ref="A283:M283"/>
    <mergeCell ref="A253:D253"/>
    <mergeCell ref="E253:M253"/>
    <mergeCell ref="A281:M281"/>
    <mergeCell ref="A263:D263"/>
    <mergeCell ref="E263:M263"/>
    <mergeCell ref="A260:M260"/>
    <mergeCell ref="A280:M280"/>
    <mergeCell ref="A264:M264"/>
    <mergeCell ref="A246:M246"/>
    <mergeCell ref="E235:M235"/>
    <mergeCell ref="A236:M236"/>
    <mergeCell ref="A237:M237"/>
    <mergeCell ref="A242:M242"/>
    <mergeCell ref="G279:M279"/>
    <mergeCell ref="A255:M255"/>
    <mergeCell ref="G272:M272"/>
    <mergeCell ref="A272:F272"/>
    <mergeCell ref="A1:M1"/>
    <mergeCell ref="A2:M2"/>
    <mergeCell ref="A16:M16"/>
    <mergeCell ref="A28:M28"/>
    <mergeCell ref="A12:M12"/>
    <mergeCell ref="A14:M14"/>
    <mergeCell ref="D4:D5"/>
    <mergeCell ref="A6:M6"/>
    <mergeCell ref="M4:M5"/>
    <mergeCell ref="E4:E5"/>
    <mergeCell ref="A34:M34"/>
    <mergeCell ref="A42:M42"/>
    <mergeCell ref="A44:D44"/>
    <mergeCell ref="F4:F5"/>
    <mergeCell ref="G4:L4"/>
    <mergeCell ref="A4:A5"/>
    <mergeCell ref="B4:B5"/>
    <mergeCell ref="C4:C5"/>
    <mergeCell ref="A108:M108"/>
    <mergeCell ref="E106:M106"/>
    <mergeCell ref="A106:D106"/>
    <mergeCell ref="A103:M103"/>
    <mergeCell ref="A99:M99"/>
    <mergeCell ref="A15:M15"/>
    <mergeCell ref="A45:M45"/>
    <mergeCell ref="A46:M46"/>
    <mergeCell ref="A54:M54"/>
    <mergeCell ref="E44:M44"/>
    <mergeCell ref="A56:M56"/>
    <mergeCell ref="A63:M63"/>
    <mergeCell ref="A70:D70"/>
    <mergeCell ref="A71:M71"/>
    <mergeCell ref="E70:M70"/>
    <mergeCell ref="A520:D520"/>
    <mergeCell ref="E520:M520"/>
    <mergeCell ref="A319:D319"/>
    <mergeCell ref="A72:M72"/>
    <mergeCell ref="A95:M95"/>
    <mergeCell ref="A107:M107"/>
    <mergeCell ref="A124:M124"/>
    <mergeCell ref="A127:D127"/>
    <mergeCell ref="A159:M159"/>
    <mergeCell ref="A129:M129"/>
    <mergeCell ref="A128:D128"/>
    <mergeCell ref="A137:M137"/>
    <mergeCell ref="E127:M127"/>
    <mergeCell ref="E128:M128"/>
    <mergeCell ref="A145:M145"/>
    <mergeCell ref="A162:M162"/>
    <mergeCell ref="A152:D152"/>
    <mergeCell ref="A136:D136"/>
    <mergeCell ref="E136:M136"/>
    <mergeCell ref="E152:M152"/>
    <mergeCell ref="A153:M153"/>
    <mergeCell ref="A154:M154"/>
    <mergeCell ref="A157:M157"/>
    <mergeCell ref="A144:D144"/>
    <mergeCell ref="E144:M144"/>
    <mergeCell ref="A171:M171"/>
    <mergeCell ref="A224:M224"/>
    <mergeCell ref="A222:M222"/>
    <mergeCell ref="A204:M204"/>
    <mergeCell ref="A213:M213"/>
    <mergeCell ref="A210:M210"/>
    <mergeCell ref="A172:M172"/>
    <mergeCell ref="A199:M199"/>
    <mergeCell ref="A203:M203"/>
    <mergeCell ref="A214:M214"/>
    <mergeCell ref="A13:M13"/>
    <mergeCell ref="A448:M448"/>
    <mergeCell ref="A420:M420"/>
    <mergeCell ref="A421:M421"/>
    <mergeCell ref="A429:M429"/>
    <mergeCell ref="A432:M432"/>
    <mergeCell ref="A381:M381"/>
    <mergeCell ref="A388:M388"/>
    <mergeCell ref="A391:M391"/>
    <mergeCell ref="A402:M402"/>
    <mergeCell ref="A111:M111"/>
    <mergeCell ref="A115:M115"/>
    <mergeCell ref="A440:D440"/>
    <mergeCell ref="E440:M440"/>
    <mergeCell ref="A434:D434"/>
    <mergeCell ref="E434:M434"/>
    <mergeCell ref="A165:M165"/>
    <mergeCell ref="A167:M167"/>
    <mergeCell ref="A170:D170"/>
    <mergeCell ref="E170:M170"/>
    <mergeCell ref="A311:M311"/>
    <mergeCell ref="E295:M295"/>
    <mergeCell ref="A296:M296"/>
    <mergeCell ref="A449:M449"/>
    <mergeCell ref="A441:M441"/>
    <mergeCell ref="A447:D447"/>
    <mergeCell ref="E447:M447"/>
    <mergeCell ref="A310:D310"/>
    <mergeCell ref="E310:M310"/>
    <mergeCell ref="A295:D295"/>
  </mergeCells>
  <printOptions/>
  <pageMargins left="0.78" right="0.39" top="0.71" bottom="0.66" header="0.5" footer="0.5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N44"/>
  <sheetViews>
    <sheetView zoomScale="70" zoomScaleNormal="70" workbookViewId="0" topLeftCell="A1">
      <pane xSplit="14" ySplit="5" topLeftCell="O1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6" sqref="B6:N20"/>
    </sheetView>
  </sheetViews>
  <sheetFormatPr defaultColWidth="8.8515625" defaultRowHeight="12.75"/>
  <cols>
    <col min="1" max="1" width="5.8515625" style="0" customWidth="1"/>
    <col min="2" max="2" width="29.8515625" style="0" customWidth="1"/>
    <col min="3" max="3" width="26.00390625" style="0" customWidth="1"/>
    <col min="4" max="4" width="13.28125" style="0" customWidth="1"/>
    <col min="5" max="5" width="15.7109375" style="0" bestFit="1" customWidth="1"/>
    <col min="6" max="6" width="13.28125" style="0" customWidth="1"/>
    <col min="7" max="7" width="16.140625" style="0" customWidth="1"/>
    <col min="8" max="8" width="5.421875" style="0" customWidth="1"/>
    <col min="9" max="9" width="7.28125" style="0" customWidth="1"/>
    <col min="10" max="10" width="7.140625" style="0" customWidth="1"/>
    <col min="11" max="11" width="7.8515625" style="0" customWidth="1"/>
    <col min="12" max="12" width="11.28125" style="0" customWidth="1"/>
    <col min="13" max="13" width="10.421875" style="0" customWidth="1"/>
    <col min="14" max="14" width="15.421875" style="0" bestFit="1" customWidth="1"/>
    <col min="15" max="27" width="8.8515625" style="0" customWidth="1"/>
    <col min="28" max="28" width="26.421875" style="0" customWidth="1"/>
  </cols>
  <sheetData>
    <row r="1" spans="1:14" ht="21" customHeight="1">
      <c r="A1" s="302" t="s">
        <v>11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5.75">
      <c r="A2" s="302" t="s">
        <v>197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ht="12.75" thickBot="1">
      <c r="A3" s="19"/>
      <c r="B3" s="19"/>
      <c r="C3" s="20"/>
      <c r="D3" s="19"/>
      <c r="E3" s="21"/>
      <c r="F3" s="21"/>
      <c r="G3" s="21"/>
      <c r="H3" s="22"/>
      <c r="I3" s="22"/>
      <c r="J3" s="22"/>
      <c r="K3" s="22"/>
      <c r="L3" s="22"/>
      <c r="M3" s="22"/>
      <c r="N3" s="19"/>
    </row>
    <row r="4" spans="1:14" ht="51" customHeight="1" thickBot="1">
      <c r="A4" s="298" t="s">
        <v>23</v>
      </c>
      <c r="B4" s="298" t="s">
        <v>10</v>
      </c>
      <c r="C4" s="298" t="s">
        <v>34</v>
      </c>
      <c r="D4" s="298" t="s">
        <v>36</v>
      </c>
      <c r="E4" s="298" t="s">
        <v>24</v>
      </c>
      <c r="F4" s="298" t="s">
        <v>37</v>
      </c>
      <c r="G4" s="298" t="s">
        <v>25</v>
      </c>
      <c r="H4" s="303" t="s">
        <v>26</v>
      </c>
      <c r="I4" s="304"/>
      <c r="J4" s="304"/>
      <c r="K4" s="304"/>
      <c r="L4" s="304"/>
      <c r="M4" s="304"/>
      <c r="N4" s="298" t="s">
        <v>27</v>
      </c>
    </row>
    <row r="5" spans="1:14" ht="31.5" customHeight="1">
      <c r="A5" s="299"/>
      <c r="B5" s="299"/>
      <c r="C5" s="299"/>
      <c r="D5" s="299"/>
      <c r="E5" s="299"/>
      <c r="F5" s="299"/>
      <c r="G5" s="299"/>
      <c r="H5" s="23" t="s">
        <v>28</v>
      </c>
      <c r="I5" s="23" t="s">
        <v>29</v>
      </c>
      <c r="J5" s="23" t="s">
        <v>30</v>
      </c>
      <c r="K5" s="23" t="s">
        <v>31</v>
      </c>
      <c r="L5" s="23" t="s">
        <v>32</v>
      </c>
      <c r="M5" s="23" t="s">
        <v>33</v>
      </c>
      <c r="N5" s="299"/>
    </row>
    <row r="6" spans="1:14" ht="205.5" customHeight="1">
      <c r="A6" s="17">
        <v>1</v>
      </c>
      <c r="B6" s="24"/>
      <c r="C6" s="16"/>
      <c r="D6" s="14"/>
      <c r="E6" s="14"/>
      <c r="F6" s="14"/>
      <c r="G6" s="17"/>
      <c r="H6" s="14"/>
      <c r="I6" s="15"/>
      <c r="J6" s="15"/>
      <c r="K6" s="18"/>
      <c r="L6" s="14"/>
      <c r="M6" s="14"/>
      <c r="N6" s="14"/>
    </row>
    <row r="7" spans="1:14" ht="205.5" customHeight="1">
      <c r="A7" s="17">
        <v>2</v>
      </c>
      <c r="B7" s="24"/>
      <c r="C7" s="16"/>
      <c r="D7" s="14"/>
      <c r="E7" s="14"/>
      <c r="F7" s="14"/>
      <c r="G7" s="17"/>
      <c r="H7" s="14"/>
      <c r="I7" s="15"/>
      <c r="J7" s="15"/>
      <c r="K7" s="18"/>
      <c r="L7" s="14"/>
      <c r="M7" s="14"/>
      <c r="N7" s="14"/>
    </row>
    <row r="8" spans="1:14" ht="15.75">
      <c r="A8" s="17">
        <v>3</v>
      </c>
      <c r="B8" s="15"/>
      <c r="C8" s="16"/>
      <c r="D8" s="14"/>
      <c r="E8" s="14"/>
      <c r="F8" s="14"/>
      <c r="G8" s="17"/>
      <c r="H8" s="14"/>
      <c r="I8" s="14"/>
      <c r="J8" s="15"/>
      <c r="K8" s="15"/>
      <c r="L8" s="14"/>
      <c r="M8" s="14"/>
      <c r="N8" s="14"/>
    </row>
    <row r="9" spans="1:14" ht="15.75">
      <c r="A9" s="17">
        <v>4</v>
      </c>
      <c r="B9" s="15"/>
      <c r="C9" s="16"/>
      <c r="D9" s="14"/>
      <c r="E9" s="14"/>
      <c r="F9" s="14"/>
      <c r="G9" s="17"/>
      <c r="H9" s="18"/>
      <c r="I9" s="18"/>
      <c r="J9" s="15"/>
      <c r="K9" s="15"/>
      <c r="L9" s="18"/>
      <c r="M9" s="14"/>
      <c r="N9" s="14"/>
    </row>
    <row r="10" spans="1:14" ht="15.75">
      <c r="A10" s="17">
        <v>5</v>
      </c>
      <c r="B10" s="15"/>
      <c r="C10" s="16"/>
      <c r="D10" s="14"/>
      <c r="E10" s="14"/>
      <c r="F10" s="14"/>
      <c r="G10" s="17"/>
      <c r="H10" s="14"/>
      <c r="I10" s="14"/>
      <c r="J10" s="15"/>
      <c r="K10" s="15"/>
      <c r="L10" s="14"/>
      <c r="M10" s="14"/>
      <c r="N10" s="14"/>
    </row>
    <row r="11" spans="1:14" ht="15.75">
      <c r="A11" s="17">
        <v>6</v>
      </c>
      <c r="B11" s="15"/>
      <c r="C11" s="16"/>
      <c r="D11" s="14"/>
      <c r="E11" s="14"/>
      <c r="F11" s="14"/>
      <c r="G11" s="17"/>
      <c r="H11" s="14"/>
      <c r="I11" s="14"/>
      <c r="J11" s="15"/>
      <c r="K11" s="15"/>
      <c r="L11" s="18"/>
      <c r="M11" s="14"/>
      <c r="N11" s="14"/>
    </row>
    <row r="12" spans="1:14" ht="15.75">
      <c r="A12" s="17">
        <v>7</v>
      </c>
      <c r="B12" s="24"/>
      <c r="C12" s="16"/>
      <c r="D12" s="14"/>
      <c r="E12" s="14"/>
      <c r="F12" s="14"/>
      <c r="G12" s="17"/>
      <c r="H12" s="14"/>
      <c r="I12" s="14"/>
      <c r="J12" s="15"/>
      <c r="K12" s="15"/>
      <c r="L12" s="18"/>
      <c r="M12" s="14"/>
      <c r="N12" s="14"/>
    </row>
    <row r="13" spans="1:14" ht="15.75">
      <c r="A13" s="17">
        <v>8</v>
      </c>
      <c r="B13" s="24"/>
      <c r="C13" s="16"/>
      <c r="D13" s="14"/>
      <c r="E13" s="14"/>
      <c r="F13" s="14"/>
      <c r="G13" s="17"/>
      <c r="H13" s="14"/>
      <c r="I13" s="14"/>
      <c r="J13" s="15"/>
      <c r="K13" s="15"/>
      <c r="L13" s="18"/>
      <c r="M13" s="14"/>
      <c r="N13" s="14"/>
    </row>
    <row r="14" spans="1:14" ht="15.75">
      <c r="A14" s="17">
        <v>9</v>
      </c>
      <c r="B14" s="24"/>
      <c r="C14" s="16"/>
      <c r="D14" s="14"/>
      <c r="E14" s="14"/>
      <c r="F14" s="14"/>
      <c r="G14" s="17"/>
      <c r="H14" s="14"/>
      <c r="I14" s="14"/>
      <c r="J14" s="15"/>
      <c r="K14" s="15"/>
      <c r="L14" s="18"/>
      <c r="M14" s="14"/>
      <c r="N14" s="14"/>
    </row>
    <row r="15" spans="1:14" ht="183.75" customHeight="1">
      <c r="A15" s="17">
        <v>10</v>
      </c>
      <c r="B15" s="24"/>
      <c r="C15" s="16"/>
      <c r="D15" s="14"/>
      <c r="E15" s="14"/>
      <c r="F15" s="14"/>
      <c r="G15" s="17"/>
      <c r="H15" s="14"/>
      <c r="I15" s="14"/>
      <c r="J15" s="15"/>
      <c r="K15" s="15"/>
      <c r="L15" s="18"/>
      <c r="M15" s="14"/>
      <c r="N15" s="14"/>
    </row>
    <row r="16" spans="1:14" ht="329.25" customHeight="1">
      <c r="A16" s="17">
        <v>11</v>
      </c>
      <c r="B16" s="16"/>
      <c r="C16" s="25"/>
      <c r="D16" s="14"/>
      <c r="E16" s="14"/>
      <c r="F16" s="14"/>
      <c r="G16" s="17"/>
      <c r="H16" s="18"/>
      <c r="I16" s="18"/>
      <c r="J16" s="15"/>
      <c r="K16" s="15"/>
      <c r="L16" s="18"/>
      <c r="M16" s="14"/>
      <c r="N16" s="14"/>
    </row>
    <row r="17" spans="1:14" ht="329.25" customHeight="1">
      <c r="A17" s="17">
        <v>12</v>
      </c>
      <c r="B17" s="24"/>
      <c r="C17" s="16"/>
      <c r="D17" s="14"/>
      <c r="E17" s="14"/>
      <c r="F17" s="14"/>
      <c r="G17" s="17"/>
      <c r="H17" s="18"/>
      <c r="I17" s="18"/>
      <c r="J17" s="15"/>
      <c r="K17" s="15"/>
      <c r="L17" s="18"/>
      <c r="M17" s="14"/>
      <c r="N17" s="14"/>
    </row>
    <row r="18" spans="1:14" ht="329.25" customHeight="1">
      <c r="A18" s="17">
        <v>13</v>
      </c>
      <c r="B18" s="24"/>
      <c r="C18" s="16"/>
      <c r="D18" s="14"/>
      <c r="E18" s="14"/>
      <c r="F18" s="14"/>
      <c r="G18" s="17"/>
      <c r="H18" s="18"/>
      <c r="I18" s="18"/>
      <c r="J18" s="15"/>
      <c r="K18" s="15"/>
      <c r="L18" s="18"/>
      <c r="M18" s="14"/>
      <c r="N18" s="14"/>
    </row>
    <row r="19" spans="1:14" ht="329.25" customHeight="1">
      <c r="A19" s="17">
        <v>14</v>
      </c>
      <c r="B19" s="24"/>
      <c r="C19" s="16"/>
      <c r="D19" s="14"/>
      <c r="E19" s="14"/>
      <c r="F19" s="14"/>
      <c r="G19" s="17"/>
      <c r="H19" s="18"/>
      <c r="I19" s="18"/>
      <c r="J19" s="15"/>
      <c r="K19" s="15"/>
      <c r="L19" s="18"/>
      <c r="M19" s="14"/>
      <c r="N19" s="14"/>
    </row>
    <row r="20" spans="1:14" ht="15.75">
      <c r="A20" s="17">
        <v>15</v>
      </c>
      <c r="B20" s="16"/>
      <c r="C20" s="26"/>
      <c r="D20" s="14"/>
      <c r="E20" s="14"/>
      <c r="F20" s="14"/>
      <c r="G20" s="17"/>
      <c r="H20" s="14"/>
      <c r="I20" s="15"/>
      <c r="J20" s="15"/>
      <c r="K20" s="15"/>
      <c r="L20" s="15"/>
      <c r="M20" s="14"/>
      <c r="N20" s="14"/>
    </row>
    <row r="21" spans="1:14" s="5" customFormat="1" ht="49.5" customHeight="1" thickBot="1">
      <c r="A21" s="300" t="s">
        <v>12</v>
      </c>
      <c r="B21" s="301"/>
      <c r="C21" s="301"/>
      <c r="D21" s="301"/>
      <c r="E21" s="301"/>
      <c r="F21" s="301"/>
      <c r="G21" s="305">
        <f>SUM(G6:G20)</f>
        <v>0</v>
      </c>
      <c r="H21" s="306"/>
      <c r="I21" s="306"/>
      <c r="J21" s="306"/>
      <c r="K21" s="27"/>
      <c r="L21" s="27"/>
      <c r="M21" s="27"/>
      <c r="N21" s="28"/>
    </row>
    <row r="22" spans="1:14" s="5" customFormat="1" ht="24" customHeight="1">
      <c r="A22"/>
      <c r="B22"/>
      <c r="C22"/>
      <c r="D22"/>
      <c r="E22"/>
      <c r="F22"/>
      <c r="G22" s="11"/>
      <c r="H22"/>
      <c r="I22"/>
      <c r="J22"/>
      <c r="K22"/>
      <c r="L22"/>
      <c r="M22"/>
      <c r="N22"/>
    </row>
    <row r="23" spans="1:14" s="5" customFormat="1" ht="12">
      <c r="A23"/>
      <c r="B23"/>
      <c r="C23"/>
      <c r="D23"/>
      <c r="E23"/>
      <c r="F23"/>
      <c r="G23" s="11"/>
      <c r="H23"/>
      <c r="I23"/>
      <c r="J23"/>
      <c r="K23"/>
      <c r="L23"/>
      <c r="M23"/>
      <c r="N23"/>
    </row>
    <row r="24" spans="1:14" s="5" customFormat="1" ht="12">
      <c r="A24"/>
      <c r="B24"/>
      <c r="C24"/>
      <c r="D24"/>
      <c r="E24"/>
      <c r="F24"/>
      <c r="G24" s="11"/>
      <c r="H24"/>
      <c r="I24"/>
      <c r="J24"/>
      <c r="K24"/>
      <c r="L24"/>
      <c r="M24"/>
      <c r="N24"/>
    </row>
    <row r="25" ht="88.5" customHeight="1">
      <c r="G25" s="11"/>
    </row>
    <row r="26" ht="88.5" customHeight="1">
      <c r="G26" s="11"/>
    </row>
    <row r="27" ht="12">
      <c r="G27" s="11"/>
    </row>
    <row r="28" ht="25.5" customHeight="1">
      <c r="G28" s="11"/>
    </row>
    <row r="29" ht="12">
      <c r="G29" s="11"/>
    </row>
    <row r="30" ht="25.5" customHeight="1">
      <c r="G30" s="11"/>
    </row>
    <row r="31" ht="12">
      <c r="G31" s="11"/>
    </row>
    <row r="32" ht="21" customHeight="1">
      <c r="G32" s="11"/>
    </row>
    <row r="33" ht="27.75" customHeight="1">
      <c r="G33" s="11"/>
    </row>
    <row r="34" ht="22.5" customHeight="1">
      <c r="G34" s="11"/>
    </row>
    <row r="35" ht="75.75" customHeight="1">
      <c r="G35" s="11"/>
    </row>
    <row r="36" ht="68.25" customHeight="1">
      <c r="G36" s="11"/>
    </row>
    <row r="37" ht="69" customHeight="1">
      <c r="G37" s="11"/>
    </row>
    <row r="38" ht="71.25" customHeight="1">
      <c r="G38" s="11"/>
    </row>
    <row r="39" ht="42" customHeight="1">
      <c r="G39" s="11"/>
    </row>
    <row r="40" ht="23.25" customHeight="1">
      <c r="G40" s="11"/>
    </row>
    <row r="41" ht="78.75" customHeight="1">
      <c r="G41" s="11"/>
    </row>
    <row r="42" ht="66" customHeight="1">
      <c r="G42" s="11"/>
    </row>
    <row r="43" ht="70.5" customHeight="1">
      <c r="G43" s="11"/>
    </row>
    <row r="44" ht="66.75" customHeight="1">
      <c r="G44" s="11"/>
    </row>
    <row r="45" ht="64.5" customHeight="1"/>
    <row r="46" ht="69" customHeight="1"/>
    <row r="47" ht="83.25" customHeight="1"/>
    <row r="48" ht="39.75" customHeight="1"/>
    <row r="49" ht="25.5" customHeight="1"/>
  </sheetData>
  <sheetProtection/>
  <mergeCells count="13">
    <mergeCell ref="H4:M4"/>
    <mergeCell ref="N4:N5"/>
    <mergeCell ref="G21:J21"/>
    <mergeCell ref="B4:B5"/>
    <mergeCell ref="A21:F21"/>
    <mergeCell ref="A1:N1"/>
    <mergeCell ref="A2:N2"/>
    <mergeCell ref="A4:A5"/>
    <mergeCell ref="C4:C5"/>
    <mergeCell ref="D4:D5"/>
    <mergeCell ref="E4:E5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Alexey Shchedrov</cp:lastModifiedBy>
  <cp:lastPrinted>2014-07-08T07:13:20Z</cp:lastPrinted>
  <dcterms:created xsi:type="dcterms:W3CDTF">1996-10-08T23:32:33Z</dcterms:created>
  <dcterms:modified xsi:type="dcterms:W3CDTF">2014-07-09T19:51:04Z</dcterms:modified>
  <cp:category/>
  <cp:version/>
  <cp:contentType/>
  <cp:contentStatus/>
</cp:coreProperties>
</file>